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095" windowHeight="11775"/>
  </bookViews>
  <sheets>
    <sheet name="первый квартал" sheetId="1" r:id="rId1"/>
  </sheets>
  <calcPr calcId="125725"/>
</workbook>
</file>

<file path=xl/calcChain.xml><?xml version="1.0" encoding="utf-8"?>
<calcChain xmlns="http://schemas.openxmlformats.org/spreadsheetml/2006/main">
  <c r="E6" i="1"/>
  <c r="D48"/>
  <c r="C48"/>
  <c r="D46"/>
  <c r="C46"/>
  <c r="D44"/>
  <c r="C44"/>
  <c r="D38"/>
  <c r="C38"/>
  <c r="D36"/>
  <c r="C36"/>
  <c r="D33"/>
  <c r="C33"/>
  <c r="D27"/>
  <c r="C27"/>
  <c r="D25"/>
  <c r="C25"/>
  <c r="D22"/>
  <c r="C22"/>
  <c r="D17"/>
  <c r="C17"/>
  <c r="D13"/>
  <c r="C13"/>
  <c r="D5"/>
  <c r="C5"/>
  <c r="E48"/>
  <c r="E49"/>
  <c r="C4" l="1"/>
  <c r="E47"/>
  <c r="E45"/>
  <c r="E43"/>
  <c r="E42"/>
  <c r="E41"/>
  <c r="E40"/>
  <c r="E39"/>
  <c r="E37"/>
  <c r="E35"/>
  <c r="E34"/>
  <c r="E32"/>
  <c r="E31"/>
  <c r="E30"/>
  <c r="E29"/>
  <c r="E28"/>
  <c r="E26"/>
  <c r="E24"/>
  <c r="E23"/>
  <c r="E21"/>
  <c r="E20"/>
  <c r="E19"/>
  <c r="E18"/>
  <c r="E16"/>
  <c r="E15"/>
  <c r="E14"/>
  <c r="E12"/>
  <c r="E11"/>
  <c r="E10"/>
  <c r="E9"/>
  <c r="E8"/>
  <c r="E7"/>
  <c r="D4" l="1"/>
  <c r="E38"/>
  <c r="E44"/>
  <c r="E36"/>
  <c r="E33"/>
  <c r="E25"/>
  <c r="E17"/>
  <c r="E27"/>
  <c r="E22"/>
  <c r="E46"/>
  <c r="E13"/>
  <c r="E5"/>
  <c r="E4" l="1"/>
</calcChain>
</file>

<file path=xl/sharedStrings.xml><?xml version="1.0" encoding="utf-8"?>
<sst xmlns="http://schemas.openxmlformats.org/spreadsheetml/2006/main" count="95" uniqueCount="95">
  <si>
    <t>Код</t>
  </si>
  <si>
    <t>Наименование разделов, подразделов</t>
  </si>
  <si>
    <t>Расходы бюджета - всего</t>
  </si>
  <si>
    <t>0100</t>
  </si>
  <si>
    <t>Общегосударственные вопросы</t>
  </si>
  <si>
    <t>0102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</si>
  <si>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</si>
  <si>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</si>
  <si>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</si>
  <si>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</si>
  <si>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</si>
  <si>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</si>
  <si>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</si>
  <si>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</si>
  <si>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0113</t>
  </si>
  <si>
    <t>0300</t>
  </si>
  <si>
    <t>Национальная безопасность и правоохранительная деятельность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</si>
  <si>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</si>
  <si>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</si>
  <si>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</si>
  <si>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</si>
  <si>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</si>
  <si>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</si>
  <si>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</si>
  <si>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</si>
  <si>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</si>
  <si>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0408</t>
  </si>
  <si>
    <t>0409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</si>
  <si>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</si>
  <si>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</si>
  <si>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</si>
  <si>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</si>
  <si>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</si>
  <si>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</si>
  <si>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</si>
  <si>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</si>
  <si>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0600</t>
  </si>
  <si>
    <t>Охрана окружающей среды</t>
  </si>
  <si>
    <t>0605</t>
  </si>
  <si>
    <t>Другие вопросы в области охраны окружающей среды</t>
  </si>
  <si>
    <t>0700</t>
  </si>
  <si>
    <t>0701</t>
  </si>
  <si>
    <t>Дошкольное образование</t>
  </si>
  <si>
    <t>0702</t>
  </si>
  <si>
    <t>0703</t>
  </si>
  <si>
    <t>0707</t>
  </si>
  <si>
    <t>0709</t>
  </si>
  <si>
    <t>Другие вопросы в области образования</t>
  </si>
  <si>
    <t>0800</t>
  </si>
  <si>
    <t>0801</t>
  </si>
  <si>
    <t>Культура</t>
  </si>
  <si>
    <t>0804</t>
  </si>
  <si>
    <t>0900</t>
  </si>
  <si>
    <t>Здравоохранение</t>
  </si>
  <si>
    <t>0909</t>
  </si>
  <si>
    <t>1000</t>
  </si>
  <si>
    <t>Социальная политика</t>
  </si>
  <si>
    <t>1001</t>
  </si>
  <si>
    <t>1002</t>
  </si>
  <si>
    <t>1003</t>
  </si>
  <si>
    <t>Социальное обеспечение населения</t>
  </si>
  <si>
    <t>1004</t>
  </si>
  <si>
    <t>Охрана семьи и детства</t>
  </si>
  <si>
    <t>1006</t>
  </si>
  <si>
    <t>1200</t>
  </si>
  <si>
    <t>Средства массовой информации</t>
  </si>
  <si>
    <t>1202</t>
  </si>
  <si>
    <t>Периодическая печать и издательства</t>
  </si>
  <si>
    <t>1400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</si>
  <si>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</si>
  <si>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</si>
  <si>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Функционирование  высшего должностного лица</t>
  </si>
  <si>
    <t>Функционирование Правительства РФ, высших органов исполнительной власти субъектов РФ, местных администраций</t>
  </si>
  <si>
    <t>*Резервные фонды</t>
  </si>
  <si>
    <t xml:space="preserve">Другие общегосударственные вопросы </t>
  </si>
  <si>
    <t xml:space="preserve">Сельское хозяйство и рыболовство </t>
  </si>
  <si>
    <t xml:space="preserve">Транспорт </t>
  </si>
  <si>
    <t>Дорожное хозяйство</t>
  </si>
  <si>
    <t xml:space="preserve">Образование </t>
  </si>
  <si>
    <t xml:space="preserve">Общее образование </t>
  </si>
  <si>
    <t>Дополнительное образование</t>
  </si>
  <si>
    <t xml:space="preserve">Молодежная политика и оздоровление детей </t>
  </si>
  <si>
    <t xml:space="preserve">Культура и кинематография  </t>
  </si>
  <si>
    <t xml:space="preserve">Другие вопросы в области культуры и кинематографии </t>
  </si>
  <si>
    <t>Другие вопросы в области здравоохранения</t>
  </si>
  <si>
    <t>Доплаты к пенсиям государственных служащих  субъектов РФ и муниципальных служащих</t>
  </si>
  <si>
    <t xml:space="preserve">Социальное обслуживание населения </t>
  </si>
  <si>
    <t xml:space="preserve">Другие вопросы в области социальной политики </t>
  </si>
  <si>
    <t xml:space="preserve">Физическая культура и спорт </t>
  </si>
  <si>
    <t>Физическая культура</t>
  </si>
  <si>
    <t>Межбюджетные трансферты</t>
  </si>
  <si>
    <t>Сведения об исполнении бюджета муниципального района "Краснояружский район" по разделам и подразделам классификации расходов бюджета за 1 полугодие 2025 года в сравнении с запланированными значениями на соответствующий финансовый год</t>
  </si>
  <si>
    <t>Утвержденные бюджетные назначения на 2025 год, тыс. руб.</t>
  </si>
  <si>
    <t>% исполнения годового плана по состоянию на 01.07.2025 года</t>
  </si>
  <si>
    <t>Фактическое исполнение по состоянию на 01.07.2025 года, тыс. руб.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</si>
</sst>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 applyNumberFormat="0" applyFont="0" applyFill="0" applyBorder="0" applyAlignment="0" applyProtection="0">
      <alignment vertical="top"/>
    </xf>
  </cellStyleXfs>
  <cellXfs count="60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2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165" fontId="3" fillId="0" borderId="3" xfId="0" applyNumberFormat="1" applyFont="1" applyFill="1" applyBorder="1" applyAlignment="1"/>
    <xf numFmtId="165" fontId="3" fillId="3" borderId="3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justify" vertical="center" wrapText="1"/>
    </xf>
    <xf numFmtId="0" fontId="4" fillId="0" borderId="13" xfId="0" applyNumberFormat="1" applyFont="1" applyFill="1" applyBorder="1" applyAlignment="1">
      <alignment horizontal="justify" vertical="center" wrapText="1"/>
    </xf>
    <xf numFmtId="165" fontId="3" fillId="0" borderId="3" xfId="0" applyNumberFormat="1" applyFont="1" applyFill="1" applyBorder="1" applyAlignment="1">
      <alignment horizontal="right" wrapText="1"/>
    </xf>
    <xf numFmtId="165" fontId="3" fillId="0" borderId="3" xfId="0" applyNumberFormat="1" applyFont="1" applyFill="1" applyBorder="1" applyAlignment="1">
      <alignment wrapText="1"/>
    </xf>
    <xf numFmtId="0" fontId="4" fillId="0" borderId="13" xfId="0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wrapText="1"/>
    </xf>
    <xf numFmtId="0" fontId="3" fillId="0" borderId="3" xfId="0" applyFont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4" fillId="0" borderId="16" xfId="2" applyNumberFormat="1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/>
    <xf numFmtId="0" fontId="3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wrapText="1"/>
    </xf>
    <xf numFmtId="165" fontId="3" fillId="0" borderId="4" xfId="0" applyNumberFormat="1" applyFont="1" applyFill="1" applyBorder="1" applyAlignment="1">
      <alignment horizontal="right"/>
    </xf>
    <xf numFmtId="49" fontId="4" fillId="0" borderId="13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wrapText="1"/>
    </xf>
    <xf numFmtId="49" fontId="4" fillId="0" borderId="9" xfId="2" applyNumberFormat="1" applyFont="1" applyFill="1" applyBorder="1" applyAlignment="1" applyProtection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165" fontId="4" fillId="0" borderId="11" xfId="0" applyNumberFormat="1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/>
    <xf numFmtId="0" fontId="4" fillId="0" borderId="8" xfId="0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/>
    <xf numFmtId="0" fontId="4" fillId="0" borderId="22" xfId="0" applyFont="1" applyFill="1" applyBorder="1" applyAlignment="1">
      <alignment horizontal="center" vertical="center"/>
    </xf>
    <xf numFmtId="165" fontId="4" fillId="0" borderId="14" xfId="0" applyNumberFormat="1" applyFont="1" applyFill="1" applyBorder="1" applyAlignment="1"/>
    <xf numFmtId="3" fontId="4" fillId="0" borderId="19" xfId="1" applyNumberFormat="1" applyFont="1" applyFill="1" applyBorder="1" applyAlignment="1">
      <alignment horizontal="center" vertical="center" wrapText="1" readingOrder="1"/>
    </xf>
    <xf numFmtId="0" fontId="4" fillId="0" borderId="20" xfId="1" applyNumberFormat="1" applyFont="1" applyFill="1" applyBorder="1" applyAlignment="1">
      <alignment horizontal="center" vertical="center" wrapText="1" readingOrder="1"/>
    </xf>
    <xf numFmtId="3" fontId="4" fillId="0" borderId="20" xfId="1" applyNumberFormat="1" applyFont="1" applyFill="1" applyBorder="1" applyAlignment="1">
      <alignment horizontal="center" vertical="center" wrapText="1" readingOrder="1"/>
    </xf>
    <xf numFmtId="0" fontId="4" fillId="0" borderId="21" xfId="1" applyNumberFormat="1" applyFont="1" applyFill="1" applyBorder="1" applyAlignment="1">
      <alignment horizontal="center" vertical="center" wrapText="1" readingOrder="1"/>
    </xf>
    <xf numFmtId="0" fontId="3" fillId="2" borderId="2" xfId="0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right" vertical="center" wrapText="1" readingOrder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/>
    <xf numFmtId="0" fontId="3" fillId="0" borderId="3" xfId="0" applyFont="1" applyFill="1" applyBorder="1" applyAlignment="1">
      <alignment wrapText="1"/>
    </xf>
    <xf numFmtId="165" fontId="4" fillId="0" borderId="1" xfId="0" applyNumberFormat="1" applyFont="1" applyBorder="1" applyAlignment="1" applyProtection="1">
      <alignment horizontal="right" vertical="center" wrapText="1"/>
    </xf>
    <xf numFmtId="165" fontId="3" fillId="0" borderId="13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3" fillId="0" borderId="2" xfId="0" applyFont="1" applyFill="1" applyBorder="1" applyAlignment="1">
      <alignment horizontal="left" vertical="center" wrapText="1"/>
    </xf>
    <xf numFmtId="165" fontId="4" fillId="0" borderId="9" xfId="0" applyNumberFormat="1" applyFont="1" applyBorder="1" applyAlignment="1" applyProtection="1">
      <alignment horizontal="right" vertical="center" wrapText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165" fontId="3" fillId="0" borderId="6" xfId="0" applyNumberFormat="1" applyFont="1" applyFill="1" applyBorder="1" applyAlignment="1"/>
    <xf numFmtId="0" fontId="3" fillId="2" borderId="24" xfId="1" applyNumberFormat="1" applyFont="1" applyFill="1" applyBorder="1" applyAlignment="1">
      <alignment horizontal="left" vertical="center" wrapText="1" readingOrder="1"/>
    </xf>
    <xf numFmtId="165" fontId="3" fillId="2" borderId="25" xfId="1" applyNumberFormat="1" applyFont="1" applyFill="1" applyBorder="1" applyAlignment="1">
      <alignment horizontal="right" vertical="center" wrapText="1" readingOrder="1"/>
    </xf>
    <xf numFmtId="165" fontId="3" fillId="2" borderId="2" xfId="1" applyNumberFormat="1" applyFont="1" applyFill="1" applyBorder="1" applyAlignment="1">
      <alignment horizontal="right" vertical="center" wrapText="1" readingOrder="1"/>
    </xf>
    <xf numFmtId="165" fontId="4" fillId="0" borderId="23" xfId="0" applyNumberFormat="1" applyFont="1" applyBorder="1" applyAlignment="1" applyProtection="1">
      <alignment horizontal="right" vertical="center" wrapText="1"/>
    </xf>
  </cellXfs>
  <cellStyles count="3">
    <cellStyle name="Normal" xfId="1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49"/>
  <sheetViews>
    <sheetView tabSelected="1" topLeftCell="A35" workbookViewId="0">
      <selection activeCell="C49" sqref="C49:D49"/>
    </sheetView>
  </sheetViews>
  <sheetFormatPr defaultRowHeight="15.75"/>
  <cols>
    <col min="1" max="1" width="6.7109375" style="1" customWidth="1"/>
    <col min="2" max="2" width="29.85546875" style="4" customWidth="1"/>
    <col min="3" max="3" width="18.7109375" style="1" customWidth="1"/>
    <col min="4" max="4" width="18.28515625" style="1" customWidth="1"/>
    <col min="5" max="5" width="16.85546875" style="1" customWidth="1"/>
    <col min="6" max="16384" width="9.140625" style="1"/>
  </cols>
  <sheetData>
    <row r="2" spans="1:6" ht="104.25" customHeight="1" thickBot="1">
      <c r="A2" s="54" t="s">
        <v>91</v>
      </c>
      <c r="B2" s="54"/>
      <c r="C2" s="54"/>
      <c r="D2" s="54"/>
      <c r="E2" s="54"/>
    </row>
    <row r="3" spans="1:6" ht="79.5" thickBot="1">
      <c r="A3" s="39" t="s">
        <v>0</v>
      </c>
      <c r="B3" s="40" t="s">
        <v>1</v>
      </c>
      <c r="C3" s="41" t="s">
        <v>92</v>
      </c>
      <c r="D3" s="40" t="s">
        <v>94</v>
      </c>
      <c r="E3" s="42" t="s">
        <v>93</v>
      </c>
    </row>
    <row r="4" spans="1:6" ht="33" customHeight="1" thickBot="1">
      <c r="A4" s="43"/>
      <c r="B4" s="56" t="s">
        <v>2</v>
      </c>
      <c r="C4" s="58">
        <f>SUM(C5,C13,C17,C22,C25,C27,C33,C36,C38,C44,C46,C48)</f>
        <v>1392560.2999999998</v>
      </c>
      <c r="D4" s="44">
        <f>SUM(D5,D13,D17,D22,D25,D27,D33,D36,D38,D44,D46,D48)</f>
        <v>666511.30000000005</v>
      </c>
      <c r="E4" s="57">
        <f t="shared" ref="E4:E49" si="0">D4/C4*100</f>
        <v>47.862293647176365</v>
      </c>
      <c r="F4" s="2"/>
    </row>
    <row r="5" spans="1:6" s="3" customFormat="1" ht="32.25" thickBot="1">
      <c r="A5" s="23" t="s">
        <v>3</v>
      </c>
      <c r="B5" s="48" t="s">
        <v>4</v>
      </c>
      <c r="C5" s="55">
        <f>SUM(C6:C12)</f>
        <v>117662.49999999999</v>
      </c>
      <c r="D5" s="55">
        <f>SUM(D6:D12)</f>
        <v>52436.9</v>
      </c>
      <c r="E5" s="24">
        <f t="shared" si="0"/>
        <v>44.565515776054397</v>
      </c>
    </row>
    <row r="6" spans="1:6" ht="31.5">
      <c r="A6" s="35" t="s">
        <v>5</v>
      </c>
      <c r="B6" s="5" t="s">
        <v>71</v>
      </c>
      <c r="C6" s="53">
        <v>3753.2</v>
      </c>
      <c r="D6" s="53">
        <v>1243.7</v>
      </c>
      <c r="E6" s="36">
        <f>D6/C6*100</f>
        <v>33.13705637855697</v>
      </c>
    </row>
    <row r="7" spans="1:6" ht="110.25">
      <c r="A7" s="31" t="s">
        <v>6</v>
      </c>
      <c r="B7" s="5" t="s">
        <v>7</v>
      </c>
      <c r="C7" s="49">
        <v>2078.1999999999998</v>
      </c>
      <c r="D7" s="49">
        <v>1120.4000000000001</v>
      </c>
      <c r="E7" s="32">
        <f t="shared" si="0"/>
        <v>53.912039264748344</v>
      </c>
    </row>
    <row r="8" spans="1:6" ht="78.75">
      <c r="A8" s="31" t="s">
        <v>8</v>
      </c>
      <c r="B8" s="6" t="s">
        <v>72</v>
      </c>
      <c r="C8" s="49">
        <v>80657</v>
      </c>
      <c r="D8" s="49">
        <v>37856.300000000003</v>
      </c>
      <c r="E8" s="32">
        <f t="shared" si="0"/>
        <v>46.934921953457234</v>
      </c>
    </row>
    <row r="9" spans="1:6">
      <c r="A9" s="31" t="s">
        <v>9</v>
      </c>
      <c r="B9" s="7" t="s">
        <v>10</v>
      </c>
      <c r="C9" s="49">
        <v>1.3</v>
      </c>
      <c r="D9" s="49">
        <v>0</v>
      </c>
      <c r="E9" s="32">
        <f t="shared" si="0"/>
        <v>0</v>
      </c>
    </row>
    <row r="10" spans="1:6" ht="94.5">
      <c r="A10" s="31" t="s">
        <v>11</v>
      </c>
      <c r="B10" s="7" t="s">
        <v>12</v>
      </c>
      <c r="C10" s="49">
        <v>25380.1</v>
      </c>
      <c r="D10" s="49">
        <v>11768</v>
      </c>
      <c r="E10" s="32">
        <f t="shared" si="0"/>
        <v>46.36703559087632</v>
      </c>
    </row>
    <row r="11" spans="1:6">
      <c r="A11" s="31" t="s">
        <v>13</v>
      </c>
      <c r="B11" s="6" t="s">
        <v>73</v>
      </c>
      <c r="C11" s="49">
        <v>4917.7</v>
      </c>
      <c r="D11" s="49">
        <v>0</v>
      </c>
      <c r="E11" s="32">
        <f t="shared" si="0"/>
        <v>0</v>
      </c>
    </row>
    <row r="12" spans="1:6" ht="48" thickBot="1">
      <c r="A12" s="33" t="s">
        <v>14</v>
      </c>
      <c r="B12" s="12" t="s">
        <v>74</v>
      </c>
      <c r="C12" s="59">
        <v>875</v>
      </c>
      <c r="D12" s="59">
        <v>448.5</v>
      </c>
      <c r="E12" s="34">
        <f t="shared" si="0"/>
        <v>51.25714285714286</v>
      </c>
    </row>
    <row r="13" spans="1:6" ht="63.75" thickBot="1">
      <c r="A13" s="23" t="s">
        <v>15</v>
      </c>
      <c r="B13" s="8" t="s">
        <v>16</v>
      </c>
      <c r="C13" s="55">
        <f>SUM(C14:C16)</f>
        <v>126140.1</v>
      </c>
      <c r="D13" s="55">
        <f>SUM(D14:D16)</f>
        <v>119235.3</v>
      </c>
      <c r="E13" s="24">
        <f>D13/C13*100</f>
        <v>94.526086470519672</v>
      </c>
    </row>
    <row r="14" spans="1:6" s="3" customFormat="1">
      <c r="A14" s="35" t="s">
        <v>17</v>
      </c>
      <c r="B14" s="5" t="s">
        <v>18</v>
      </c>
      <c r="C14" s="49">
        <v>964</v>
      </c>
      <c r="D14" s="49">
        <v>433.5</v>
      </c>
      <c r="E14" s="36">
        <f>D14/C14*100</f>
        <v>44.968879668049794</v>
      </c>
    </row>
    <row r="15" spans="1:6" ht="94.5">
      <c r="A15" s="31" t="s">
        <v>19</v>
      </c>
      <c r="B15" s="5" t="s">
        <v>20</v>
      </c>
      <c r="C15" s="49">
        <v>6521.6</v>
      </c>
      <c r="D15" s="49">
        <v>3434</v>
      </c>
      <c r="E15" s="32">
        <f>D15/C15*100</f>
        <v>52.655789990186449</v>
      </c>
    </row>
    <row r="16" spans="1:6" ht="63.75" thickBot="1">
      <c r="A16" s="33" t="s">
        <v>21</v>
      </c>
      <c r="B16" s="22" t="s">
        <v>22</v>
      </c>
      <c r="C16" s="49">
        <v>118654.5</v>
      </c>
      <c r="D16" s="49">
        <v>115367.8</v>
      </c>
      <c r="E16" s="34">
        <f>D16/C16*100</f>
        <v>97.230024988517087</v>
      </c>
    </row>
    <row r="17" spans="1:5" s="3" customFormat="1" ht="16.5" thickBot="1">
      <c r="A17" s="23" t="s">
        <v>23</v>
      </c>
      <c r="B17" s="8" t="s">
        <v>24</v>
      </c>
      <c r="C17" s="50">
        <f>SUM(C18:C19,C20:C21)</f>
        <v>108005.8</v>
      </c>
      <c r="D17" s="51">
        <f>SUM(D18:D19,D20:D21)</f>
        <v>37714.9</v>
      </c>
      <c r="E17" s="24">
        <f t="shared" si="0"/>
        <v>34.91932840643743</v>
      </c>
    </row>
    <row r="18" spans="1:5" ht="31.5">
      <c r="A18" s="31" t="s">
        <v>25</v>
      </c>
      <c r="B18" s="5" t="s">
        <v>75</v>
      </c>
      <c r="C18" s="49">
        <v>367.5</v>
      </c>
      <c r="D18" s="49">
        <v>21.2</v>
      </c>
      <c r="E18" s="36">
        <f t="shared" si="0"/>
        <v>5.7687074829931966</v>
      </c>
    </row>
    <row r="19" spans="1:5">
      <c r="A19" s="31" t="s">
        <v>26</v>
      </c>
      <c r="B19" s="6" t="s">
        <v>76</v>
      </c>
      <c r="C19" s="49">
        <v>8254.2999999999993</v>
      </c>
      <c r="D19" s="49">
        <v>2004.4</v>
      </c>
      <c r="E19" s="32">
        <f t="shared" si="0"/>
        <v>24.283100929212655</v>
      </c>
    </row>
    <row r="20" spans="1:5">
      <c r="A20" s="31" t="s">
        <v>27</v>
      </c>
      <c r="B20" s="11" t="s">
        <v>77</v>
      </c>
      <c r="C20" s="49">
        <v>18245</v>
      </c>
      <c r="D20" s="49">
        <v>2799.5</v>
      </c>
      <c r="E20" s="32">
        <f t="shared" si="0"/>
        <v>15.34392984379282</v>
      </c>
    </row>
    <row r="21" spans="1:5" ht="32.25" thickBot="1">
      <c r="A21" s="33" t="s">
        <v>28</v>
      </c>
      <c r="B21" s="12" t="s">
        <v>29</v>
      </c>
      <c r="C21" s="49">
        <v>81139</v>
      </c>
      <c r="D21" s="49">
        <v>32889.800000000003</v>
      </c>
      <c r="E21" s="34">
        <f t="shared" si="0"/>
        <v>40.535131071371353</v>
      </c>
    </row>
    <row r="22" spans="1:5" s="3" customFormat="1" ht="32.25" thickBot="1">
      <c r="A22" s="23" t="s">
        <v>30</v>
      </c>
      <c r="B22" s="8" t="s">
        <v>31</v>
      </c>
      <c r="C22" s="9">
        <f>SUM(,C23:C24)</f>
        <v>85062.8</v>
      </c>
      <c r="D22" s="9">
        <f>SUM(,D23:D24)</f>
        <v>28760.2</v>
      </c>
      <c r="E22" s="24">
        <f>D22/C22*100</f>
        <v>33.810549382338692</v>
      </c>
    </row>
    <row r="23" spans="1:5">
      <c r="A23" s="35" t="s">
        <v>32</v>
      </c>
      <c r="B23" s="30" t="s">
        <v>33</v>
      </c>
      <c r="C23" s="49">
        <v>89.5</v>
      </c>
      <c r="D23" s="49">
        <v>27.5</v>
      </c>
      <c r="E23" s="36">
        <f>D23/C23*100</f>
        <v>30.726256983240223</v>
      </c>
    </row>
    <row r="24" spans="1:5" ht="16.5" thickBot="1">
      <c r="A24" s="33" t="s">
        <v>34</v>
      </c>
      <c r="B24" s="12" t="s">
        <v>35</v>
      </c>
      <c r="C24" s="49">
        <v>84973.3</v>
      </c>
      <c r="D24" s="49">
        <v>28732.7</v>
      </c>
      <c r="E24" s="34">
        <f>D24/C24*100</f>
        <v>33.813797981248229</v>
      </c>
    </row>
    <row r="25" spans="1:5" ht="32.25" thickBot="1">
      <c r="A25" s="23" t="s">
        <v>36</v>
      </c>
      <c r="B25" s="13" t="s">
        <v>37</v>
      </c>
      <c r="C25" s="9">
        <f>C26</f>
        <v>686</v>
      </c>
      <c r="D25" s="9">
        <f>D26</f>
        <v>245.8</v>
      </c>
      <c r="E25" s="24">
        <f>D25/C25*100</f>
        <v>35.830903790087461</v>
      </c>
    </row>
    <row r="26" spans="1:5" ht="32.25" thickBot="1">
      <c r="A26" s="37" t="s">
        <v>38</v>
      </c>
      <c r="B26" s="14" t="s">
        <v>39</v>
      </c>
      <c r="C26" s="49">
        <v>686</v>
      </c>
      <c r="D26" s="49">
        <v>245.8</v>
      </c>
      <c r="E26" s="38">
        <f>D26/C26*100</f>
        <v>35.830903790087461</v>
      </c>
    </row>
    <row r="27" spans="1:5" ht="16.5" thickBot="1">
      <c r="A27" s="23" t="s">
        <v>40</v>
      </c>
      <c r="B27" s="8" t="s">
        <v>78</v>
      </c>
      <c r="C27" s="10">
        <f>SUM(C28:C32)</f>
        <v>555347.19999999995</v>
      </c>
      <c r="D27" s="10">
        <f>SUM(D28:D32)</f>
        <v>266683</v>
      </c>
      <c r="E27" s="24">
        <f>SUM(E28:E29,E31:E31,E32)</f>
        <v>162.06298753221108</v>
      </c>
    </row>
    <row r="28" spans="1:5">
      <c r="A28" s="35" t="s">
        <v>41</v>
      </c>
      <c r="B28" s="29" t="s">
        <v>42</v>
      </c>
      <c r="C28" s="49">
        <v>154849.1</v>
      </c>
      <c r="D28" s="49">
        <v>54176.4</v>
      </c>
      <c r="E28" s="36">
        <f>D28/C28*100</f>
        <v>34.986577254888793</v>
      </c>
    </row>
    <row r="29" spans="1:5">
      <c r="A29" s="31" t="s">
        <v>43</v>
      </c>
      <c r="B29" s="6" t="s">
        <v>79</v>
      </c>
      <c r="C29" s="49">
        <v>267263.5</v>
      </c>
      <c r="D29" s="49">
        <v>157229.9</v>
      </c>
      <c r="E29" s="32">
        <f t="shared" si="0"/>
        <v>58.82954462543519</v>
      </c>
    </row>
    <row r="30" spans="1:5" ht="31.5">
      <c r="A30" s="31" t="s">
        <v>44</v>
      </c>
      <c r="B30" s="6" t="s">
        <v>80</v>
      </c>
      <c r="C30" s="49">
        <v>84332.2</v>
      </c>
      <c r="D30" s="49">
        <v>35661.699999999997</v>
      </c>
      <c r="E30" s="32">
        <f>D30/C30*100</f>
        <v>42.287169076580469</v>
      </c>
    </row>
    <row r="31" spans="1:5" ht="31.5">
      <c r="A31" s="31" t="s">
        <v>45</v>
      </c>
      <c r="B31" s="6" t="s">
        <v>81</v>
      </c>
      <c r="C31" s="49">
        <v>6948.5</v>
      </c>
      <c r="D31" s="49">
        <v>1789.9</v>
      </c>
      <c r="E31" s="32">
        <f t="shared" si="0"/>
        <v>25.75951644239764</v>
      </c>
    </row>
    <row r="32" spans="1:5" ht="32.25" thickBot="1">
      <c r="A32" s="33" t="s">
        <v>46</v>
      </c>
      <c r="B32" s="12" t="s">
        <v>47</v>
      </c>
      <c r="C32" s="49">
        <v>41953.9</v>
      </c>
      <c r="D32" s="49">
        <v>17825.099999999999</v>
      </c>
      <c r="E32" s="34">
        <f t="shared" si="0"/>
        <v>42.487349209489459</v>
      </c>
    </row>
    <row r="33" spans="1:5" ht="32.25" thickBot="1">
      <c r="A33" s="23" t="s">
        <v>48</v>
      </c>
      <c r="B33" s="8" t="s">
        <v>82</v>
      </c>
      <c r="C33" s="15">
        <f>SUM(C34,C35)</f>
        <v>111206.8</v>
      </c>
      <c r="D33" s="15">
        <f>SUM(D34,D35)</f>
        <v>36291</v>
      </c>
      <c r="E33" s="27">
        <f t="shared" si="0"/>
        <v>32.633795775078497</v>
      </c>
    </row>
    <row r="34" spans="1:5">
      <c r="A34" s="35" t="s">
        <v>49</v>
      </c>
      <c r="B34" s="5" t="s">
        <v>50</v>
      </c>
      <c r="C34" s="49">
        <v>100586.6</v>
      </c>
      <c r="D34" s="49">
        <v>31064.9</v>
      </c>
      <c r="E34" s="36">
        <f t="shared" si="0"/>
        <v>30.883736004597033</v>
      </c>
    </row>
    <row r="35" spans="1:5" s="3" customFormat="1" ht="32.25" thickBot="1">
      <c r="A35" s="33" t="s">
        <v>51</v>
      </c>
      <c r="B35" s="12" t="s">
        <v>83</v>
      </c>
      <c r="C35" s="49">
        <v>10620.2</v>
      </c>
      <c r="D35" s="49">
        <v>5226.1000000000004</v>
      </c>
      <c r="E35" s="34">
        <f t="shared" si="0"/>
        <v>49.209054443419141</v>
      </c>
    </row>
    <row r="36" spans="1:5" ht="16.5" thickBot="1">
      <c r="A36" s="23" t="s">
        <v>52</v>
      </c>
      <c r="B36" s="8" t="s">
        <v>53</v>
      </c>
      <c r="C36" s="16">
        <f>C37</f>
        <v>0</v>
      </c>
      <c r="D36" s="16">
        <f>D37</f>
        <v>0</v>
      </c>
      <c r="E36" s="24" t="e">
        <f>D36/C36*100</f>
        <v>#DIV/0!</v>
      </c>
    </row>
    <row r="37" spans="1:5" ht="32.25" thickBot="1">
      <c r="A37" s="37" t="s">
        <v>54</v>
      </c>
      <c r="B37" s="17" t="s">
        <v>84</v>
      </c>
      <c r="C37" s="18">
        <v>0</v>
      </c>
      <c r="D37" s="18">
        <v>0</v>
      </c>
      <c r="E37" s="38" t="e">
        <f>D37/C37*100</f>
        <v>#DIV/0!</v>
      </c>
    </row>
    <row r="38" spans="1:5" ht="16.5" thickBot="1">
      <c r="A38" s="23" t="s">
        <v>55</v>
      </c>
      <c r="B38" s="8" t="s">
        <v>56</v>
      </c>
      <c r="C38" s="15">
        <f>SUM(C39,C40,C41,C42,C43)</f>
        <v>215291.9</v>
      </c>
      <c r="D38" s="15">
        <f>SUM(D39,D40,D41,D42,D43)</f>
        <v>93028</v>
      </c>
      <c r="E38" s="27">
        <f t="shared" si="0"/>
        <v>43.210171864338605</v>
      </c>
    </row>
    <row r="39" spans="1:5" s="3" customFormat="1" ht="63">
      <c r="A39" s="35" t="s">
        <v>57</v>
      </c>
      <c r="B39" s="26" t="s">
        <v>85</v>
      </c>
      <c r="C39" s="49">
        <v>7884</v>
      </c>
      <c r="D39" s="49">
        <v>4247.1000000000004</v>
      </c>
      <c r="E39" s="36">
        <f t="shared" si="0"/>
        <v>53.869863013698641</v>
      </c>
    </row>
    <row r="40" spans="1:5" ht="31.5">
      <c r="A40" s="31" t="s">
        <v>58</v>
      </c>
      <c r="B40" s="6" t="s">
        <v>86</v>
      </c>
      <c r="C40" s="49">
        <v>63780</v>
      </c>
      <c r="D40" s="49">
        <v>22429.4</v>
      </c>
      <c r="E40" s="32">
        <f t="shared" si="0"/>
        <v>35.166823455628723</v>
      </c>
    </row>
    <row r="41" spans="1:5" ht="31.5">
      <c r="A41" s="31" t="s">
        <v>59</v>
      </c>
      <c r="B41" s="6" t="s">
        <v>60</v>
      </c>
      <c r="C41" s="49">
        <v>96195</v>
      </c>
      <c r="D41" s="49">
        <v>48831.8</v>
      </c>
      <c r="E41" s="32">
        <f t="shared" si="0"/>
        <v>50.763345288216641</v>
      </c>
    </row>
    <row r="42" spans="1:5">
      <c r="A42" s="31" t="s">
        <v>61</v>
      </c>
      <c r="B42" s="6" t="s">
        <v>62</v>
      </c>
      <c r="C42" s="49">
        <v>30780</v>
      </c>
      <c r="D42" s="49">
        <v>9994.2000000000007</v>
      </c>
      <c r="E42" s="32">
        <f t="shared" si="0"/>
        <v>32.469785575048739</v>
      </c>
    </row>
    <row r="43" spans="1:5" ht="32.25" thickBot="1">
      <c r="A43" s="33" t="s">
        <v>63</v>
      </c>
      <c r="B43" s="12" t="s">
        <v>87</v>
      </c>
      <c r="C43" s="49">
        <v>16652.900000000001</v>
      </c>
      <c r="D43" s="49">
        <v>7525.5</v>
      </c>
      <c r="E43" s="34">
        <f t="shared" si="0"/>
        <v>45.190327210275683</v>
      </c>
    </row>
    <row r="44" spans="1:5" ht="32.25" thickBot="1">
      <c r="A44" s="25">
        <v>1100</v>
      </c>
      <c r="B44" s="19" t="s">
        <v>88</v>
      </c>
      <c r="C44" s="9">
        <f>SUM(C45:C45)</f>
        <v>41621.5</v>
      </c>
      <c r="D44" s="9">
        <f>SUM(D45:D45)</f>
        <v>16481.8</v>
      </c>
      <c r="E44" s="24">
        <f t="shared" si="0"/>
        <v>39.599245582211118</v>
      </c>
    </row>
    <row r="45" spans="1:5" ht="16.5" thickBot="1">
      <c r="A45" s="37">
        <v>1101</v>
      </c>
      <c r="B45" s="20" t="s">
        <v>89</v>
      </c>
      <c r="C45" s="49">
        <v>41621.5</v>
      </c>
      <c r="D45" s="49">
        <v>16481.8</v>
      </c>
      <c r="E45" s="38">
        <f t="shared" si="0"/>
        <v>39.599245582211118</v>
      </c>
    </row>
    <row r="46" spans="1:5" ht="32.25" thickBot="1">
      <c r="A46" s="23" t="s">
        <v>64</v>
      </c>
      <c r="B46" s="21" t="s">
        <v>65</v>
      </c>
      <c r="C46" s="9">
        <f>C47</f>
        <v>494</v>
      </c>
      <c r="D46" s="9">
        <f>D47</f>
        <v>212.1</v>
      </c>
      <c r="E46" s="24">
        <f>D46/C46*100</f>
        <v>42.935222672064775</v>
      </c>
    </row>
    <row r="47" spans="1:5" ht="32.25" thickBot="1">
      <c r="A47" s="37" t="s">
        <v>66</v>
      </c>
      <c r="B47" s="28" t="s">
        <v>67</v>
      </c>
      <c r="C47" s="49">
        <v>494</v>
      </c>
      <c r="D47" s="49">
        <v>212.1</v>
      </c>
      <c r="E47" s="38">
        <f>D47/C47*100</f>
        <v>42.935222672064775</v>
      </c>
    </row>
    <row r="48" spans="1:5" s="3" customFormat="1" ht="32.25" thickBot="1">
      <c r="A48" s="25" t="s">
        <v>68</v>
      </c>
      <c r="B48" s="52" t="s">
        <v>90</v>
      </c>
      <c r="C48" s="15">
        <f>SUM(C49:C49)</f>
        <v>31041.7</v>
      </c>
      <c r="D48" s="15">
        <f>SUM(D49:D49)</f>
        <v>15422.3</v>
      </c>
      <c r="E48" s="27">
        <f t="shared" si="0"/>
        <v>49.68252383084689</v>
      </c>
    </row>
    <row r="49" spans="1:5" ht="95.25" thickBot="1">
      <c r="A49" s="45" t="s">
        <v>69</v>
      </c>
      <c r="B49" s="46" t="s">
        <v>70</v>
      </c>
      <c r="C49" s="49">
        <v>31041.7</v>
      </c>
      <c r="D49" s="49">
        <v>15422.3</v>
      </c>
      <c r="E49" s="47">
        <f t="shared" si="0"/>
        <v>49.68252383084689</v>
      </c>
    </row>
  </sheetData>
  <mergeCells count="1">
    <mergeCell ref="A2:E2"/>
  </mergeCells>
  <pageMargins left="0.70866141732283472" right="0" top="0.35433070866141736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первый квартал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ufbp_budg1</dc:creator>
  <cp:lastModifiedBy>ufbp_budg1</cp:lastModifiedBy>
  <cp:lastPrinted>2023-03-30T12:29:20Z</cp:lastPrinted>
  <dcterms:created xsi:type="dcterms:W3CDTF">2023-03-30T10:17:28Z</dcterms:created>
  <dcterms:modified xsi:type="dcterms:W3CDTF">2025-07-10T11:32:48Z</dcterms:modified>
</cp:coreProperties>
</file>