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75"/>
  </bookViews>
  <sheets>
    <sheet name="за 2024год" sheetId="1" r:id="rId1"/>
  </sheets>
  <calcPr calcId="125725"/>
</workbook>
</file>

<file path=xl/calcChain.xml><?xml version="1.0" encoding="utf-8"?>
<calcChain xmlns="http://schemas.openxmlformats.org/spreadsheetml/2006/main">
  <c r="F50" i="1"/>
  <c r="D50"/>
  <c r="C50"/>
  <c r="E52"/>
  <c r="F18" l="1"/>
  <c r="D40"/>
  <c r="D35"/>
  <c r="D28"/>
  <c r="D23"/>
  <c r="D18"/>
  <c r="D14"/>
  <c r="D5"/>
  <c r="F48"/>
  <c r="F46"/>
  <c r="F40"/>
  <c r="F38"/>
  <c r="F35"/>
  <c r="F28"/>
  <c r="F26"/>
  <c r="F23"/>
  <c r="F14"/>
  <c r="F5"/>
  <c r="F4" l="1"/>
  <c r="C14"/>
  <c r="C18"/>
  <c r="C23"/>
  <c r="C26"/>
  <c r="D26"/>
  <c r="C28"/>
  <c r="C35"/>
  <c r="C38"/>
  <c r="D38"/>
  <c r="C40"/>
  <c r="C46"/>
  <c r="D46"/>
  <c r="C48"/>
  <c r="D48"/>
  <c r="C5"/>
  <c r="D4" l="1"/>
  <c r="C4"/>
  <c r="G50"/>
  <c r="G46"/>
  <c r="G40"/>
  <c r="G35"/>
  <c r="G28"/>
  <c r="G26"/>
  <c r="G23"/>
  <c r="G18"/>
  <c r="G14"/>
  <c r="G6"/>
  <c r="G7"/>
  <c r="G8"/>
  <c r="G10"/>
  <c r="G11"/>
  <c r="G13"/>
  <c r="G15"/>
  <c r="G16"/>
  <c r="G17"/>
  <c r="G20"/>
  <c r="G21"/>
  <c r="G22"/>
  <c r="G24"/>
  <c r="G25"/>
  <c r="G27"/>
  <c r="G29"/>
  <c r="G30"/>
  <c r="G31"/>
  <c r="G33"/>
  <c r="G34"/>
  <c r="G36"/>
  <c r="G37"/>
  <c r="G41"/>
  <c r="G42"/>
  <c r="G43"/>
  <c r="G44"/>
  <c r="G45"/>
  <c r="G47"/>
  <c r="G51"/>
  <c r="E51"/>
  <c r="E49"/>
  <c r="E48"/>
  <c r="E47"/>
  <c r="E46"/>
  <c r="E45"/>
  <c r="E44"/>
  <c r="E43"/>
  <c r="E42"/>
  <c r="E41"/>
  <c r="E40"/>
  <c r="E37"/>
  <c r="E36"/>
  <c r="E35"/>
  <c r="E34"/>
  <c r="E33"/>
  <c r="E31"/>
  <c r="E30"/>
  <c r="E29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G4" l="1"/>
  <c r="G5"/>
  <c r="E4"/>
  <c r="E50"/>
  <c r="E28"/>
  <c r="E5"/>
</calcChain>
</file>

<file path=xl/sharedStrings.xml><?xml version="1.0" encoding="utf-8"?>
<sst xmlns="http://schemas.openxmlformats.org/spreadsheetml/2006/main" count="102" uniqueCount="102">
  <si>
    <t>Код</t>
  </si>
  <si>
    <t>Наименование разделов, подразделов</t>
  </si>
  <si>
    <t>Расходы бюджета - всего</t>
  </si>
  <si>
    <t>0100</t>
  </si>
  <si>
    <t>Общегосударственные вопросы</t>
  </si>
  <si>
    <t>0102</t>
  </si>
  <si>
    <t>Функционирование  высшего должностного лица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</si>
  <si>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</si>
  <si>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</si>
  <si>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</si>
  <si>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РФ, высших органов исполнительной власти субъектов РФ,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</si>
  <si>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</si>
  <si>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</si>
  <si>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</si>
  <si>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</si>
  <si>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</si>
  <si>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 xml:space="preserve">Обеспечение проведения выборов и референдумов </t>
  </si>
  <si>
    <t>0111</t>
  </si>
  <si>
    <t>*Резервные фонды</t>
  </si>
  <si>
    <t>0113</t>
  </si>
  <si>
    <t xml:space="preserve">Другие общегосударственные вопросы </t>
  </si>
  <si>
    <t>0300</t>
  </si>
  <si>
    <t>Национальная безопасность и правоохранительная деятельность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</si>
  <si>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</si>
  <si>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</si>
  <si>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</si>
  <si>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</si>
  <si>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</si>
  <si>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</si>
  <si>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</si>
  <si>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</si>
  <si>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</si>
  <si>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Сельское хозяйство и рыболовство </t>
  </si>
  <si>
    <t>0408</t>
  </si>
  <si>
    <t xml:space="preserve">Транспорт 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</si>
  <si>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</si>
  <si>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</si>
  <si>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</si>
  <si>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</si>
  <si>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</si>
  <si>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</si>
  <si>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</si>
  <si>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</si>
  <si>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</si>
  <si>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</si>
  <si>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0600</t>
  </si>
  <si>
    <t>Охрана окружающей среды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</si>
  <si>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</si>
  <si>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</si>
  <si>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</si>
  <si>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</si>
  <si>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</si>
  <si>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</si>
  <si>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</si>
  <si>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 xml:space="preserve">Общее образование </t>
  </si>
  <si>
    <t>0703</t>
  </si>
  <si>
    <t>Дополнительное образование</t>
  </si>
  <si>
    <t>0705</t>
  </si>
  <si>
    <t>Профессиональная подготовка, переподготовка и повышение квалификации</t>
  </si>
  <si>
    <t>0707</t>
  </si>
  <si>
    <t xml:space="preserve">Молодежная политика и оздоровление детей </t>
  </si>
  <si>
    <t>0709</t>
  </si>
  <si>
    <t>Другие вопросы в области образования</t>
  </si>
  <si>
    <t>0800</t>
  </si>
  <si>
    <t xml:space="preserve">Культура и кинематография  </t>
  </si>
  <si>
    <t>0801</t>
  </si>
  <si>
    <t>Культура</t>
  </si>
  <si>
    <t>0804</t>
  </si>
  <si>
    <t xml:space="preserve">Другие вопросы в области культуры и кинематографии </t>
  </si>
  <si>
    <t>0900</t>
  </si>
  <si>
    <t>Здравоохранение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</si>
  <si>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</si>
  <si>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</si>
  <si>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</si>
  <si>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</si>
  <si>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</si>
  <si>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Доплаты к пенсиям государственных служащих  субъектов РФ и муниципальных служащих</t>
  </si>
  <si>
    <t>1002</t>
  </si>
  <si>
    <t xml:space="preserve">Социальное обслуживание населения </t>
  </si>
  <si>
    <t>1003</t>
  </si>
  <si>
    <t>Социальное обеспечение населения</t>
  </si>
  <si>
    <t>1004</t>
  </si>
  <si>
    <t>Охрана семьи и детства</t>
  </si>
  <si>
    <t>1006</t>
  </si>
  <si>
    <t xml:space="preserve">Другие вопросы в области социальной политики </t>
  </si>
  <si>
    <t xml:space="preserve">Физическая культура и спорт </t>
  </si>
  <si>
    <t>Физическая культура</t>
  </si>
  <si>
    <t>1200</t>
  </si>
  <si>
    <t>Средства массовой информации</t>
  </si>
  <si>
    <t>1202</t>
  </si>
  <si>
    <t>Периодическая печать и издательства</t>
  </si>
  <si>
    <t>1400</t>
  </si>
  <si>
    <t>Межбюджетные трансферты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</si>
  <si>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</si>
  <si>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</si>
  <si>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Темпы роста
к соответствующему периоду прошлого года, %</t>
  </si>
  <si>
    <t>Сведения об исполнении бюджета муниципального района "Краснояружский район" по разделам и подразделам классификации расходов бюджета за 2024 год в сравнении с запланированными значениями на соответствующий финансовый год  и с соответствующим периодом прошлого года</t>
  </si>
  <si>
    <t>Уточненные бюджетные назначения на 31.12.2024 год, тыс. руб.</t>
  </si>
  <si>
    <t>Фактическое исполнение по состоянию на 31.12.2024 года, тыс. руб.</t>
  </si>
  <si>
    <t>% исполнения годового плана по состоянию на 31.12.2024 года</t>
  </si>
  <si>
    <t>Фактическое исполнение по состоянию на 31.12.2023 года, тыс. руб.</t>
  </si>
  <si>
    <t>Прочие межбюджетные трансферты общего характера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</si>
</sst>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</cellStyleXfs>
  <cellXfs count="57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164" fontId="3" fillId="0" borderId="7" xfId="0" applyNumberFormat="1" applyFont="1" applyFill="1" applyBorder="1" applyAlignment="1"/>
    <xf numFmtId="0" fontId="3" fillId="0" borderId="5" xfId="0" applyFont="1" applyFill="1" applyBorder="1" applyAlignment="1">
      <alignment vertical="center" wrapText="1"/>
    </xf>
    <xf numFmtId="49" fontId="3" fillId="0" borderId="7" xfId="2" applyNumberFormat="1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9" xfId="2" applyNumberFormat="1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5" xfId="2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>
      <alignment horizontal="justify" vertical="center" wrapText="1"/>
    </xf>
    <xf numFmtId="0" fontId="3" fillId="0" borderId="10" xfId="0" applyNumberFormat="1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wrapText="1"/>
    </xf>
    <xf numFmtId="164" fontId="3" fillId="0" borderId="7" xfId="0" applyNumberFormat="1" applyFont="1" applyFill="1" applyBorder="1" applyAlignment="1">
      <alignment wrapText="1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 vertical="center"/>
    </xf>
    <xf numFmtId="0" fontId="4" fillId="2" borderId="10" xfId="1" applyNumberFormat="1" applyFont="1" applyFill="1" applyBorder="1" applyAlignment="1">
      <alignment horizontal="left" vertical="center" wrapText="1" readingOrder="1"/>
    </xf>
    <xf numFmtId="164" fontId="4" fillId="2" borderId="10" xfId="1" applyNumberFormat="1" applyFont="1" applyFill="1" applyBorder="1" applyAlignment="1">
      <alignment horizontal="right" vertical="center" wrapText="1" readingOrder="1"/>
    </xf>
    <xf numFmtId="164" fontId="4" fillId="2" borderId="14" xfId="1" applyNumberFormat="1" applyFont="1" applyFill="1" applyBorder="1" applyAlignment="1">
      <alignment horizontal="right" vertical="center" wrapText="1" readingOrder="1"/>
    </xf>
    <xf numFmtId="164" fontId="4" fillId="4" borderId="10" xfId="0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3" fontId="3" fillId="0" borderId="2" xfId="1" applyNumberFormat="1" applyFont="1" applyFill="1" applyBorder="1" applyAlignment="1">
      <alignment horizontal="center" vertical="center" wrapText="1" readingOrder="1"/>
    </xf>
    <xf numFmtId="0" fontId="3" fillId="0" borderId="13" xfId="1" applyNumberFormat="1" applyFont="1" applyFill="1" applyBorder="1" applyAlignment="1">
      <alignment horizontal="center" vertical="center" wrapText="1" readingOrder="1"/>
    </xf>
    <xf numFmtId="164" fontId="3" fillId="0" borderId="3" xfId="1" applyNumberFormat="1" applyFont="1" applyFill="1" applyBorder="1" applyAlignment="1">
      <alignment horizontal="center" vertical="center" wrapText="1" readingOrder="1"/>
    </xf>
    <xf numFmtId="164" fontId="4" fillId="0" borderId="7" xfId="0" applyNumberFormat="1" applyFont="1" applyFill="1" applyBorder="1" applyAlignment="1"/>
    <xf numFmtId="164" fontId="4" fillId="3" borderId="7" xfId="0" applyNumberFormat="1" applyFont="1" applyFill="1" applyBorder="1" applyAlignment="1"/>
    <xf numFmtId="164" fontId="4" fillId="0" borderId="7" xfId="0" applyNumberFormat="1" applyFont="1" applyFill="1" applyBorder="1" applyAlignment="1">
      <alignment horizontal="right" wrapText="1"/>
    </xf>
    <xf numFmtId="164" fontId="4" fillId="0" borderId="7" xfId="0" applyNumberFormat="1" applyFont="1" applyFill="1" applyBorder="1" applyAlignment="1">
      <alignment wrapText="1"/>
    </xf>
    <xf numFmtId="164" fontId="4" fillId="0" borderId="7" xfId="0" applyNumberFormat="1" applyFont="1" applyFill="1" applyBorder="1" applyAlignment="1">
      <alignment horizontal="right"/>
    </xf>
    <xf numFmtId="164" fontId="3" fillId="0" borderId="7" xfId="0" applyNumberFormat="1" applyFont="1" applyBorder="1" applyAlignment="1" applyProtection="1">
      <alignment horizontal="right" vertical="center" wrapText="1"/>
    </xf>
    <xf numFmtId="164" fontId="6" fillId="0" borderId="7" xfId="0" applyNumberFormat="1" applyFont="1" applyFill="1" applyBorder="1" applyAlignment="1"/>
    <xf numFmtId="164" fontId="7" fillId="0" borderId="7" xfId="0" applyNumberFormat="1" applyFont="1" applyBorder="1" applyAlignment="1" applyProtection="1">
      <alignment horizontal="right" vertical="center" wrapText="1"/>
    </xf>
    <xf numFmtId="164" fontId="3" fillId="0" borderId="5" xfId="0" applyNumberFormat="1" applyFont="1" applyBorder="1" applyAlignment="1" applyProtection="1">
      <alignment horizontal="right" vertical="center" wrapText="1"/>
    </xf>
    <xf numFmtId="164" fontId="3" fillId="0" borderId="9" xfId="0" applyNumberFormat="1" applyFont="1" applyBorder="1" applyAlignment="1" applyProtection="1">
      <alignment horizontal="right" vertical="center" wrapText="1"/>
    </xf>
    <xf numFmtId="164" fontId="3" fillId="0" borderId="10" xfId="0" applyNumberFormat="1" applyFont="1" applyBorder="1" applyAlignment="1" applyProtection="1">
      <alignment horizontal="right" vertical="center" wrapText="1"/>
    </xf>
    <xf numFmtId="164" fontId="3" fillId="5" borderId="7" xfId="0" applyNumberFormat="1" applyFont="1" applyFill="1" applyBorder="1" applyAlignment="1" applyProtection="1">
      <alignment horizontal="right" vertical="center" wrapText="1"/>
    </xf>
    <xf numFmtId="164" fontId="3" fillId="0" borderId="9" xfId="0" applyNumberFormat="1" applyFont="1" applyFill="1" applyBorder="1" applyAlignment="1"/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center" vertical="center" wrapText="1" readingOrder="1"/>
    </xf>
  </cellXfs>
  <cellStyles count="3">
    <cellStyle name="Normal" xfId="1"/>
    <cellStyle name="Обычный" xfId="0" builtinId="0"/>
    <cellStyle name="Обычный_Лист1" xfId="2"/>
  </cellStyles>
  <dxfs count="0"/>
  <tableStyles count="0" defaultTableStyle="TableStyleMedium9" defaultPivotStyle="PivotStyleLight16"/>
  <colors>
    <mruColors>
      <color rgb="FFCCFFFF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52"/>
  <sheetViews>
    <sheetView tabSelected="1" workbookViewId="0">
      <pane ySplit="4" topLeftCell="A34" activePane="bottomLeft" state="frozenSplit"/>
      <selection pane="bottomLeft" activeCell="F4" sqref="F4"/>
    </sheetView>
  </sheetViews>
  <sheetFormatPr defaultRowHeight="15.75"/>
  <cols>
    <col min="1" max="1" width="5.42578125" style="1" customWidth="1"/>
    <col min="2" max="2" width="29.85546875" style="29" customWidth="1"/>
    <col min="3" max="3" width="16.28515625" style="1" customWidth="1"/>
    <col min="4" max="4" width="15.28515625" style="1" customWidth="1"/>
    <col min="5" max="5" width="12.5703125" style="1" customWidth="1"/>
    <col min="6" max="6" width="15.28515625" style="1" customWidth="1"/>
    <col min="7" max="7" width="12.140625" style="1" customWidth="1"/>
    <col min="8" max="16384" width="9.140625" style="1"/>
  </cols>
  <sheetData>
    <row r="2" spans="1:7" ht="104.25" customHeight="1" thickBot="1">
      <c r="A2" s="56" t="s">
        <v>96</v>
      </c>
      <c r="B2" s="56"/>
      <c r="C2" s="56"/>
      <c r="D2" s="56"/>
      <c r="E2" s="56"/>
      <c r="F2" s="56"/>
      <c r="G2" s="56"/>
    </row>
    <row r="3" spans="1:7" ht="126.75" thickBot="1">
      <c r="A3" s="36" t="s">
        <v>0</v>
      </c>
      <c r="B3" s="37" t="s">
        <v>1</v>
      </c>
      <c r="C3" s="38" t="s">
        <v>97</v>
      </c>
      <c r="D3" s="37" t="s">
        <v>98</v>
      </c>
      <c r="E3" s="39" t="s">
        <v>99</v>
      </c>
      <c r="F3" s="37" t="s">
        <v>100</v>
      </c>
      <c r="G3" s="40" t="s">
        <v>95</v>
      </c>
    </row>
    <row r="4" spans="1:7" ht="33" customHeight="1" thickBot="1">
      <c r="A4" s="31"/>
      <c r="B4" s="32" t="s">
        <v>2</v>
      </c>
      <c r="C4" s="33">
        <f>SUM(C5,C14,C18,C23,C26,C28,C35,C38,C40,C46,C48,C50)</f>
        <v>1494306.8999999997</v>
      </c>
      <c r="D4" s="33">
        <f>SUM(D5,D14,D18,D23,D26,D28,D35,D38,D40,D46,D48,D50)</f>
        <v>1416141.2</v>
      </c>
      <c r="E4" s="34">
        <f t="shared" ref="E4:E52" si="0">D4/C4*100</f>
        <v>94.769099975379916</v>
      </c>
      <c r="F4" s="33">
        <f>SUM(F5,F14,F18,F23,F26,F28,F35,F38,F40,F46,F48,F50)</f>
        <v>1489718.0999999996</v>
      </c>
      <c r="G4" s="35">
        <f>F4/D4*100</f>
        <v>105.19559066567655</v>
      </c>
    </row>
    <row r="5" spans="1:7" s="2" customFormat="1" ht="32.25" thickBot="1">
      <c r="A5" s="10" t="s">
        <v>3</v>
      </c>
      <c r="B5" s="30" t="s">
        <v>4</v>
      </c>
      <c r="C5" s="41">
        <f>SUM(C6:C13)</f>
        <v>100844</v>
      </c>
      <c r="D5" s="41">
        <f>SUM(D6:D13)</f>
        <v>92440</v>
      </c>
      <c r="E5" s="41">
        <f t="shared" si="0"/>
        <v>91.666336123120857</v>
      </c>
      <c r="F5" s="47">
        <f>SUM(F6:F13)</f>
        <v>82491.199999999997</v>
      </c>
      <c r="G5" s="41">
        <f t="shared" ref="G5:G51" si="1">F5/D5*100</f>
        <v>89.237559498052789</v>
      </c>
    </row>
    <row r="6" spans="1:7" ht="31.5">
      <c r="A6" s="12" t="s">
        <v>5</v>
      </c>
      <c r="B6" s="6" t="s">
        <v>6</v>
      </c>
      <c r="C6" s="49">
        <v>4907.1000000000004</v>
      </c>
      <c r="D6" s="49">
        <v>4906.8</v>
      </c>
      <c r="E6" s="5">
        <f t="shared" si="0"/>
        <v>99.993886409488283</v>
      </c>
      <c r="F6" s="48">
        <v>3027</v>
      </c>
      <c r="G6" s="5">
        <f t="shared" si="1"/>
        <v>61.689899730985566</v>
      </c>
    </row>
    <row r="7" spans="1:7" ht="110.25">
      <c r="A7" s="3" t="s">
        <v>7</v>
      </c>
      <c r="B7" s="6" t="s">
        <v>8</v>
      </c>
      <c r="C7" s="46">
        <v>1861.5</v>
      </c>
      <c r="D7" s="46">
        <v>1841.5</v>
      </c>
      <c r="E7" s="5">
        <f t="shared" si="0"/>
        <v>98.925597636314805</v>
      </c>
      <c r="F7" s="48">
        <v>1434</v>
      </c>
      <c r="G7" s="5">
        <f t="shared" si="1"/>
        <v>77.871300570187358</v>
      </c>
    </row>
    <row r="8" spans="1:7" ht="78.75">
      <c r="A8" s="3" t="s">
        <v>9</v>
      </c>
      <c r="B8" s="4" t="s">
        <v>10</v>
      </c>
      <c r="C8" s="46">
        <v>66326.399999999994</v>
      </c>
      <c r="D8" s="46">
        <v>63717.2</v>
      </c>
      <c r="E8" s="5">
        <f t="shared" si="0"/>
        <v>96.066121484054619</v>
      </c>
      <c r="F8" s="48">
        <v>57253.1</v>
      </c>
      <c r="G8" s="5">
        <f t="shared" si="1"/>
        <v>89.855015600183307</v>
      </c>
    </row>
    <row r="9" spans="1:7">
      <c r="A9" s="3" t="s">
        <v>11</v>
      </c>
      <c r="B9" s="7" t="s">
        <v>12</v>
      </c>
      <c r="C9" s="46">
        <v>1.8</v>
      </c>
      <c r="D9" s="46">
        <v>0</v>
      </c>
      <c r="E9" s="5">
        <f t="shared" si="0"/>
        <v>0</v>
      </c>
      <c r="F9" s="46">
        <v>0</v>
      </c>
      <c r="G9" s="5">
        <v>0</v>
      </c>
    </row>
    <row r="10" spans="1:7" ht="94.5">
      <c r="A10" s="3" t="s">
        <v>13</v>
      </c>
      <c r="B10" s="7" t="s">
        <v>14</v>
      </c>
      <c r="C10" s="46">
        <v>21677.599999999999</v>
      </c>
      <c r="D10" s="46">
        <v>21204.5</v>
      </c>
      <c r="E10" s="5">
        <f t="shared" si="0"/>
        <v>97.817562829833577</v>
      </c>
      <c r="F10" s="46">
        <v>17641.099999999999</v>
      </c>
      <c r="G10" s="5">
        <f t="shared" si="1"/>
        <v>83.195076516777092</v>
      </c>
    </row>
    <row r="11" spans="1:7" ht="31.5">
      <c r="A11" s="3" t="s">
        <v>15</v>
      </c>
      <c r="B11" s="4" t="s">
        <v>16</v>
      </c>
      <c r="C11" s="5">
        <v>0</v>
      </c>
      <c r="D11" s="5">
        <v>0</v>
      </c>
      <c r="E11" s="5" t="e">
        <f t="shared" si="0"/>
        <v>#DIV/0!</v>
      </c>
      <c r="F11" s="46">
        <v>2400</v>
      </c>
      <c r="G11" s="5" t="e">
        <f t="shared" si="1"/>
        <v>#DIV/0!</v>
      </c>
    </row>
    <row r="12" spans="1:7">
      <c r="A12" s="3" t="s">
        <v>17</v>
      </c>
      <c r="B12" s="4" t="s">
        <v>18</v>
      </c>
      <c r="C12" s="46">
        <v>5299.6</v>
      </c>
      <c r="D12" s="46">
        <v>0</v>
      </c>
      <c r="E12" s="5">
        <f t="shared" si="0"/>
        <v>0</v>
      </c>
      <c r="F12" s="46"/>
      <c r="G12" s="5">
        <v>0</v>
      </c>
    </row>
    <row r="13" spans="1:7" ht="48" thickBot="1">
      <c r="A13" s="8" t="s">
        <v>19</v>
      </c>
      <c r="B13" s="9" t="s">
        <v>20</v>
      </c>
      <c r="C13" s="50">
        <v>770</v>
      </c>
      <c r="D13" s="50">
        <v>770</v>
      </c>
      <c r="E13" s="5">
        <f t="shared" si="0"/>
        <v>100</v>
      </c>
      <c r="F13" s="46">
        <v>736</v>
      </c>
      <c r="G13" s="5">
        <f t="shared" si="1"/>
        <v>95.584415584415581</v>
      </c>
    </row>
    <row r="14" spans="1:7" ht="63.75" thickBot="1">
      <c r="A14" s="10" t="s">
        <v>21</v>
      </c>
      <c r="B14" s="11" t="s">
        <v>22</v>
      </c>
      <c r="C14" s="41">
        <f>SUM(C15:C17)</f>
        <v>132119</v>
      </c>
      <c r="D14" s="41">
        <f>SUM(D15:D17)</f>
        <v>131917</v>
      </c>
      <c r="E14" s="41">
        <f>D14/C14*100</f>
        <v>99.847107531846291</v>
      </c>
      <c r="F14" s="41">
        <f>SUM(F15:F17)</f>
        <v>125294.09999999999</v>
      </c>
      <c r="G14" s="41">
        <f t="shared" si="1"/>
        <v>94.979494682262327</v>
      </c>
    </row>
    <row r="15" spans="1:7" s="2" customFormat="1">
      <c r="A15" s="12" t="s">
        <v>23</v>
      </c>
      <c r="B15" s="6" t="s">
        <v>24</v>
      </c>
      <c r="C15" s="49">
        <v>809</v>
      </c>
      <c r="D15" s="49">
        <v>809</v>
      </c>
      <c r="E15" s="5">
        <f>D15/C15*100</f>
        <v>100</v>
      </c>
      <c r="F15" s="46">
        <v>816</v>
      </c>
      <c r="G15" s="5">
        <f t="shared" si="1"/>
        <v>100.86526576019776</v>
      </c>
    </row>
    <row r="16" spans="1:7" ht="94.5">
      <c r="A16" s="3" t="s">
        <v>25</v>
      </c>
      <c r="B16" s="6" t="s">
        <v>26</v>
      </c>
      <c r="C16" s="46">
        <v>8127.6</v>
      </c>
      <c r="D16" s="46">
        <v>7952.3</v>
      </c>
      <c r="E16" s="5">
        <f>D16/C16*100</f>
        <v>97.843151729907959</v>
      </c>
      <c r="F16" s="46">
        <v>18708.2</v>
      </c>
      <c r="G16" s="5">
        <f t="shared" si="1"/>
        <v>235.25520918476417</v>
      </c>
    </row>
    <row r="17" spans="1:7" ht="63.75" thickBot="1">
      <c r="A17" s="8" t="s">
        <v>27</v>
      </c>
      <c r="B17" s="13" t="s">
        <v>28</v>
      </c>
      <c r="C17" s="50">
        <v>123182.39999999999</v>
      </c>
      <c r="D17" s="50">
        <v>123155.7</v>
      </c>
      <c r="E17" s="5">
        <f>D17/C17*100</f>
        <v>99.978324825624441</v>
      </c>
      <c r="F17" s="46">
        <v>105769.9</v>
      </c>
      <c r="G17" s="5">
        <f t="shared" si="1"/>
        <v>85.88307321545004</v>
      </c>
    </row>
    <row r="18" spans="1:7" s="2" customFormat="1" ht="16.5" thickBot="1">
      <c r="A18" s="10" t="s">
        <v>29</v>
      </c>
      <c r="B18" s="11" t="s">
        <v>30</v>
      </c>
      <c r="C18" s="41">
        <f>SUM(C19:C20,C21:C22)</f>
        <v>192486.9</v>
      </c>
      <c r="D18" s="42">
        <f>SUM(D19:D22)</f>
        <v>182862.09999999998</v>
      </c>
      <c r="E18" s="41">
        <f t="shared" si="0"/>
        <v>94.99976362027752</v>
      </c>
      <c r="F18" s="42">
        <f>SUM(F19:F20,F21:F22)</f>
        <v>145897.09999999998</v>
      </c>
      <c r="G18" s="5">
        <f t="shared" si="1"/>
        <v>79.785313632513237</v>
      </c>
    </row>
    <row r="19" spans="1:7" ht="31.5">
      <c r="A19" s="3" t="s">
        <v>31</v>
      </c>
      <c r="B19" s="6" t="s">
        <v>32</v>
      </c>
      <c r="C19" s="49">
        <v>358.6</v>
      </c>
      <c r="D19" s="49">
        <v>334.3</v>
      </c>
      <c r="E19" s="5">
        <f t="shared" si="0"/>
        <v>93.223647518126043</v>
      </c>
      <c r="F19" s="46">
        <v>656.7</v>
      </c>
      <c r="G19" s="5">
        <v>0</v>
      </c>
    </row>
    <row r="20" spans="1:7">
      <c r="A20" s="3" t="s">
        <v>33</v>
      </c>
      <c r="B20" s="4" t="s">
        <v>34</v>
      </c>
      <c r="C20" s="46">
        <v>8608.1</v>
      </c>
      <c r="D20" s="46">
        <v>7551</v>
      </c>
      <c r="E20" s="5">
        <f t="shared" si="0"/>
        <v>87.71970585843566</v>
      </c>
      <c r="F20" s="46">
        <v>8549.5</v>
      </c>
      <c r="G20" s="5">
        <f t="shared" si="1"/>
        <v>113.22341411733545</v>
      </c>
    </row>
    <row r="21" spans="1:7">
      <c r="A21" s="3" t="s">
        <v>35</v>
      </c>
      <c r="B21" s="14" t="s">
        <v>36</v>
      </c>
      <c r="C21" s="46">
        <v>64711.5</v>
      </c>
      <c r="D21" s="46">
        <v>62113.599999999999</v>
      </c>
      <c r="E21" s="5">
        <f t="shared" si="0"/>
        <v>95.985412175579299</v>
      </c>
      <c r="F21" s="46">
        <v>45866</v>
      </c>
      <c r="G21" s="5">
        <f t="shared" si="1"/>
        <v>73.842121532160434</v>
      </c>
    </row>
    <row r="22" spans="1:7" ht="32.25" thickBot="1">
      <c r="A22" s="8" t="s">
        <v>37</v>
      </c>
      <c r="B22" s="9" t="s">
        <v>38</v>
      </c>
      <c r="C22" s="50">
        <v>118808.7</v>
      </c>
      <c r="D22" s="50">
        <v>112863.2</v>
      </c>
      <c r="E22" s="5">
        <f t="shared" si="0"/>
        <v>94.995736844187334</v>
      </c>
      <c r="F22" s="46">
        <v>90824.9</v>
      </c>
      <c r="G22" s="5">
        <f t="shared" si="1"/>
        <v>80.473440412818348</v>
      </c>
    </row>
    <row r="23" spans="1:7" s="2" customFormat="1" ht="32.25" thickBot="1">
      <c r="A23" s="10" t="s">
        <v>39</v>
      </c>
      <c r="B23" s="11" t="s">
        <v>40</v>
      </c>
      <c r="C23" s="41">
        <f>SUM(,C24:C25)</f>
        <v>127536.2</v>
      </c>
      <c r="D23" s="41">
        <f>SUM(,D24:D25)</f>
        <v>123972.29999999999</v>
      </c>
      <c r="E23" s="41">
        <f>D23/C23*100</f>
        <v>97.205577710485329</v>
      </c>
      <c r="F23" s="41">
        <f>SUM(,F24:F25)</f>
        <v>97726.8</v>
      </c>
      <c r="G23" s="41">
        <f t="shared" si="1"/>
        <v>78.829544987065674</v>
      </c>
    </row>
    <row r="24" spans="1:7">
      <c r="A24" s="12" t="s">
        <v>41</v>
      </c>
      <c r="B24" s="15" t="s">
        <v>42</v>
      </c>
      <c r="C24" s="49">
        <v>116</v>
      </c>
      <c r="D24" s="49">
        <v>96.9</v>
      </c>
      <c r="E24" s="5">
        <f>D24/C24*100</f>
        <v>83.534482758620697</v>
      </c>
      <c r="F24" s="52">
        <v>190.5</v>
      </c>
      <c r="G24" s="5">
        <f t="shared" si="1"/>
        <v>196.59442724458202</v>
      </c>
    </row>
    <row r="25" spans="1:7" ht="16.5" thickBot="1">
      <c r="A25" s="8" t="s">
        <v>43</v>
      </c>
      <c r="B25" s="9" t="s">
        <v>44</v>
      </c>
      <c r="C25" s="50">
        <v>127420.2</v>
      </c>
      <c r="D25" s="50">
        <v>123875.4</v>
      </c>
      <c r="E25" s="5">
        <f>D25/C25*100</f>
        <v>97.218023515894643</v>
      </c>
      <c r="F25" s="46">
        <v>97536.3</v>
      </c>
      <c r="G25" s="5">
        <f t="shared" si="1"/>
        <v>78.737424864016589</v>
      </c>
    </row>
    <row r="26" spans="1:7" ht="32.25" thickBot="1">
      <c r="A26" s="10" t="s">
        <v>45</v>
      </c>
      <c r="B26" s="16" t="s">
        <v>46</v>
      </c>
      <c r="C26" s="41">
        <f>C27</f>
        <v>606</v>
      </c>
      <c r="D26" s="41">
        <f>D27</f>
        <v>143.4</v>
      </c>
      <c r="E26" s="41">
        <f>D26/C26*100</f>
        <v>23.663366336633665</v>
      </c>
      <c r="F26" s="41">
        <f>F27</f>
        <v>378.6</v>
      </c>
      <c r="G26" s="5">
        <f t="shared" si="1"/>
        <v>264.0167364016736</v>
      </c>
    </row>
    <row r="27" spans="1:7" ht="32.25" thickBot="1">
      <c r="A27" s="19" t="s">
        <v>47</v>
      </c>
      <c r="B27" s="17" t="s">
        <v>48</v>
      </c>
      <c r="C27" s="51">
        <v>606</v>
      </c>
      <c r="D27" s="51">
        <v>143.4</v>
      </c>
      <c r="E27" s="5">
        <f>D27/C27*100</f>
        <v>23.663366336633665</v>
      </c>
      <c r="F27" s="46">
        <v>378.6</v>
      </c>
      <c r="G27" s="5">
        <f t="shared" si="1"/>
        <v>264.0167364016736</v>
      </c>
    </row>
    <row r="28" spans="1:7" ht="16.5" thickBot="1">
      <c r="A28" s="10" t="s">
        <v>49</v>
      </c>
      <c r="B28" s="11" t="s">
        <v>50</v>
      </c>
      <c r="C28" s="42">
        <f>SUM(C29:C34)</f>
        <v>556731.6</v>
      </c>
      <c r="D28" s="42">
        <f>SUM(D29:D34)</f>
        <v>530361.4</v>
      </c>
      <c r="E28" s="41">
        <f>SUM(E29:E30,E33:E33,E34)</f>
        <v>376.59891848966038</v>
      </c>
      <c r="F28" s="42">
        <f>SUM(F29:F34)</f>
        <v>617873.39999999991</v>
      </c>
      <c r="G28" s="41">
        <f t="shared" si="1"/>
        <v>116.50044667654922</v>
      </c>
    </row>
    <row r="29" spans="1:7">
      <c r="A29" s="12" t="s">
        <v>51</v>
      </c>
      <c r="B29" s="18" t="s">
        <v>52</v>
      </c>
      <c r="C29" s="49">
        <v>126247.1</v>
      </c>
      <c r="D29" s="49">
        <v>121560.7</v>
      </c>
      <c r="E29" s="5">
        <f>D29/C29*100</f>
        <v>96.287914732298802</v>
      </c>
      <c r="F29" s="46">
        <v>160640</v>
      </c>
      <c r="G29" s="5">
        <f t="shared" si="1"/>
        <v>132.1479721653462</v>
      </c>
    </row>
    <row r="30" spans="1:7">
      <c r="A30" s="3" t="s">
        <v>53</v>
      </c>
      <c r="B30" s="4" t="s">
        <v>54</v>
      </c>
      <c r="C30" s="46">
        <v>298960.90000000002</v>
      </c>
      <c r="D30" s="46">
        <v>292583.40000000002</v>
      </c>
      <c r="E30" s="5">
        <f t="shared" si="0"/>
        <v>97.866777896373733</v>
      </c>
      <c r="F30" s="46">
        <v>355321</v>
      </c>
      <c r="G30" s="5">
        <f t="shared" si="1"/>
        <v>121.44263823579875</v>
      </c>
    </row>
    <row r="31" spans="1:7" ht="31.5">
      <c r="A31" s="3" t="s">
        <v>55</v>
      </c>
      <c r="B31" s="4" t="s">
        <v>56</v>
      </c>
      <c r="C31" s="46">
        <v>64226.6</v>
      </c>
      <c r="D31" s="46">
        <v>51675.199999999997</v>
      </c>
      <c r="E31" s="5">
        <f>D31/C31*100</f>
        <v>80.457629704826346</v>
      </c>
      <c r="F31" s="46">
        <v>62578.7</v>
      </c>
      <c r="G31" s="5">
        <f t="shared" si="1"/>
        <v>121.10006347338762</v>
      </c>
    </row>
    <row r="32" spans="1:7" s="2" customFormat="1" ht="47.25">
      <c r="A32" s="3" t="s">
        <v>57</v>
      </c>
      <c r="B32" s="4" t="s">
        <v>58</v>
      </c>
      <c r="C32" s="46">
        <v>0</v>
      </c>
      <c r="D32" s="46">
        <v>0</v>
      </c>
      <c r="E32" s="5">
        <v>0</v>
      </c>
      <c r="F32" s="46">
        <v>13.2</v>
      </c>
      <c r="G32" s="5">
        <v>0</v>
      </c>
    </row>
    <row r="33" spans="1:7" ht="31.5">
      <c r="A33" s="3" t="s">
        <v>59</v>
      </c>
      <c r="B33" s="4" t="s">
        <v>60</v>
      </c>
      <c r="C33" s="46">
        <v>13478.5</v>
      </c>
      <c r="D33" s="46">
        <v>11242.1</v>
      </c>
      <c r="E33" s="5">
        <f t="shared" si="0"/>
        <v>83.407649219126753</v>
      </c>
      <c r="F33" s="46">
        <v>6599.5</v>
      </c>
      <c r="G33" s="5">
        <f t="shared" si="1"/>
        <v>58.703445085882535</v>
      </c>
    </row>
    <row r="34" spans="1:7" ht="32.25" thickBot="1">
      <c r="A34" s="8" t="s">
        <v>61</v>
      </c>
      <c r="B34" s="9" t="s">
        <v>62</v>
      </c>
      <c r="C34" s="50">
        <v>53818.5</v>
      </c>
      <c r="D34" s="50">
        <v>53300</v>
      </c>
      <c r="E34" s="5">
        <f t="shared" si="0"/>
        <v>99.036576641861075</v>
      </c>
      <c r="F34" s="46">
        <v>32721</v>
      </c>
      <c r="G34" s="5">
        <f t="shared" si="1"/>
        <v>61.390243902439025</v>
      </c>
    </row>
    <row r="35" spans="1:7" ht="32.25" thickBot="1">
      <c r="A35" s="10" t="s">
        <v>63</v>
      </c>
      <c r="B35" s="11" t="s">
        <v>64</v>
      </c>
      <c r="C35" s="43">
        <f>SUM(C36,C37)</f>
        <v>108799.40000000001</v>
      </c>
      <c r="D35" s="43">
        <f>SUM(D36,D37)</f>
        <v>104886.79999999999</v>
      </c>
      <c r="E35" s="45">
        <f t="shared" si="0"/>
        <v>96.403840462355475</v>
      </c>
      <c r="F35" s="43">
        <f>SUM(F36,F37)</f>
        <v>148549.69999999998</v>
      </c>
      <c r="G35" s="41">
        <f t="shared" si="1"/>
        <v>141.62859387453904</v>
      </c>
    </row>
    <row r="36" spans="1:7">
      <c r="A36" s="12" t="s">
        <v>65</v>
      </c>
      <c r="B36" s="6" t="s">
        <v>66</v>
      </c>
      <c r="C36" s="49">
        <v>92701.1</v>
      </c>
      <c r="D36" s="49">
        <v>89373.9</v>
      </c>
      <c r="E36" s="5">
        <f t="shared" si="0"/>
        <v>96.410830076449997</v>
      </c>
      <c r="F36" s="46">
        <v>134713.29999999999</v>
      </c>
      <c r="G36" s="5">
        <f t="shared" si="1"/>
        <v>150.7300229709121</v>
      </c>
    </row>
    <row r="37" spans="1:7" s="2" customFormat="1" ht="32.25" thickBot="1">
      <c r="A37" s="8" t="s">
        <v>67</v>
      </c>
      <c r="B37" s="9" t="s">
        <v>68</v>
      </c>
      <c r="C37" s="50">
        <v>16098.3</v>
      </c>
      <c r="D37" s="50">
        <v>15512.9</v>
      </c>
      <c r="E37" s="5">
        <f t="shared" si="0"/>
        <v>96.363591186647028</v>
      </c>
      <c r="F37" s="46">
        <v>13836.4</v>
      </c>
      <c r="G37" s="5">
        <f t="shared" si="1"/>
        <v>89.192865292756352</v>
      </c>
    </row>
    <row r="38" spans="1:7" ht="16.5" thickBot="1">
      <c r="A38" s="10" t="s">
        <v>69</v>
      </c>
      <c r="B38" s="11" t="s">
        <v>70</v>
      </c>
      <c r="C38" s="44">
        <f>C39</f>
        <v>0</v>
      </c>
      <c r="D38" s="44">
        <f>D39</f>
        <v>0</v>
      </c>
      <c r="E38" s="41">
        <v>0</v>
      </c>
      <c r="F38" s="44">
        <f>F39</f>
        <v>0</v>
      </c>
      <c r="G38" s="5">
        <v>0</v>
      </c>
    </row>
    <row r="39" spans="1:7" ht="32.25" thickBot="1">
      <c r="A39" s="19" t="s">
        <v>71</v>
      </c>
      <c r="B39" s="20" t="s">
        <v>72</v>
      </c>
      <c r="C39" s="22">
        <v>0</v>
      </c>
      <c r="D39" s="22">
        <v>0</v>
      </c>
      <c r="E39" s="5">
        <v>0</v>
      </c>
      <c r="F39" s="22">
        <v>0</v>
      </c>
      <c r="G39" s="5">
        <v>0</v>
      </c>
    </row>
    <row r="40" spans="1:7" ht="16.5" thickBot="1">
      <c r="A40" s="10" t="s">
        <v>73</v>
      </c>
      <c r="B40" s="11" t="s">
        <v>74</v>
      </c>
      <c r="C40" s="43">
        <f>SUM(C41,C42,C43,C44,C45)</f>
        <v>195143.59999999998</v>
      </c>
      <c r="D40" s="43">
        <f>SUM(D41:D45)</f>
        <v>170164.69999999998</v>
      </c>
      <c r="E40" s="45">
        <f t="shared" si="0"/>
        <v>87.199733939519405</v>
      </c>
      <c r="F40" s="43">
        <f>SUM(F41,F42,F43,F44,F45)</f>
        <v>172101.5</v>
      </c>
      <c r="G40" s="41">
        <f t="shared" si="1"/>
        <v>101.13819141102709</v>
      </c>
    </row>
    <row r="41" spans="1:7" s="2" customFormat="1" ht="63">
      <c r="A41" s="12" t="s">
        <v>75</v>
      </c>
      <c r="B41" s="21" t="s">
        <v>76</v>
      </c>
      <c r="C41" s="49">
        <v>7688.5</v>
      </c>
      <c r="D41" s="49">
        <v>7688.5</v>
      </c>
      <c r="E41" s="5">
        <f t="shared" si="0"/>
        <v>100</v>
      </c>
      <c r="F41" s="46">
        <v>6733</v>
      </c>
      <c r="G41" s="5">
        <f t="shared" si="1"/>
        <v>87.572348312414647</v>
      </c>
    </row>
    <row r="42" spans="1:7" ht="31.5">
      <c r="A42" s="3" t="s">
        <v>77</v>
      </c>
      <c r="B42" s="4" t="s">
        <v>78</v>
      </c>
      <c r="C42" s="46">
        <v>51945.9</v>
      </c>
      <c r="D42" s="46">
        <v>45543.7</v>
      </c>
      <c r="E42" s="5">
        <f t="shared" si="0"/>
        <v>87.675254447415469</v>
      </c>
      <c r="F42" s="46">
        <v>53870</v>
      </c>
      <c r="G42" s="5">
        <f t="shared" si="1"/>
        <v>118.28200168190112</v>
      </c>
    </row>
    <row r="43" spans="1:7" ht="31.5">
      <c r="A43" s="3" t="s">
        <v>79</v>
      </c>
      <c r="B43" s="4" t="s">
        <v>80</v>
      </c>
      <c r="C43" s="46">
        <v>104246</v>
      </c>
      <c r="D43" s="46">
        <v>86420.6</v>
      </c>
      <c r="E43" s="5">
        <f t="shared" si="0"/>
        <v>82.900638873433991</v>
      </c>
      <c r="F43" s="46">
        <v>70927.5</v>
      </c>
      <c r="G43" s="5">
        <f t="shared" si="1"/>
        <v>82.072445690032239</v>
      </c>
    </row>
    <row r="44" spans="1:7">
      <c r="A44" s="3" t="s">
        <v>81</v>
      </c>
      <c r="B44" s="4" t="s">
        <v>82</v>
      </c>
      <c r="C44" s="46">
        <v>14713.8</v>
      </c>
      <c r="D44" s="46">
        <v>14241.1</v>
      </c>
      <c r="E44" s="5">
        <f t="shared" si="0"/>
        <v>96.787369680164204</v>
      </c>
      <c r="F44" s="46">
        <v>20071.400000000001</v>
      </c>
      <c r="G44" s="5">
        <f t="shared" si="1"/>
        <v>140.93995548096706</v>
      </c>
    </row>
    <row r="45" spans="1:7" ht="32.25" thickBot="1">
      <c r="A45" s="8" t="s">
        <v>83</v>
      </c>
      <c r="B45" s="9" t="s">
        <v>84</v>
      </c>
      <c r="C45" s="50">
        <v>16549.400000000001</v>
      </c>
      <c r="D45" s="50">
        <v>16270.8</v>
      </c>
      <c r="E45" s="5">
        <f t="shared" si="0"/>
        <v>98.316555282970981</v>
      </c>
      <c r="F45" s="46">
        <v>20499.599999999999</v>
      </c>
      <c r="G45" s="5">
        <f t="shared" si="1"/>
        <v>125.99011726528504</v>
      </c>
    </row>
    <row r="46" spans="1:7" ht="32.25" thickBot="1">
      <c r="A46" s="23">
        <v>1100</v>
      </c>
      <c r="B46" s="24" t="s">
        <v>85</v>
      </c>
      <c r="C46" s="41">
        <f>SUM(C47:C47)</f>
        <v>44751.7</v>
      </c>
      <c r="D46" s="41">
        <f>SUM(D47:D47)</f>
        <v>44105</v>
      </c>
      <c r="E46" s="41">
        <f t="shared" si="0"/>
        <v>98.554915232270517</v>
      </c>
      <c r="F46" s="41">
        <f>SUM(F47:F47)</f>
        <v>37262.300000000003</v>
      </c>
      <c r="G46" s="41">
        <f t="shared" si="1"/>
        <v>84.485432490647327</v>
      </c>
    </row>
    <row r="47" spans="1:7" ht="16.5" thickBot="1">
      <c r="A47" s="19">
        <v>1101</v>
      </c>
      <c r="B47" s="25" t="s">
        <v>86</v>
      </c>
      <c r="C47" s="51">
        <v>44751.7</v>
      </c>
      <c r="D47" s="51">
        <v>44105</v>
      </c>
      <c r="E47" s="5">
        <f t="shared" si="0"/>
        <v>98.554915232270517</v>
      </c>
      <c r="F47" s="46">
        <v>37262.300000000003</v>
      </c>
      <c r="G47" s="5">
        <f t="shared" si="1"/>
        <v>84.485432490647327</v>
      </c>
    </row>
    <row r="48" spans="1:7" ht="32.25" thickBot="1">
      <c r="A48" s="10" t="s">
        <v>87</v>
      </c>
      <c r="B48" s="26" t="s">
        <v>88</v>
      </c>
      <c r="C48" s="41">
        <f>C49</f>
        <v>494</v>
      </c>
      <c r="D48" s="41">
        <f>D49</f>
        <v>494</v>
      </c>
      <c r="E48" s="41">
        <f>D48/C48*100</f>
        <v>100</v>
      </c>
      <c r="F48" s="41">
        <f>F49</f>
        <v>494</v>
      </c>
      <c r="G48" s="41">
        <v>0</v>
      </c>
    </row>
    <row r="49" spans="1:7" ht="32.25" thickBot="1">
      <c r="A49" s="19" t="s">
        <v>89</v>
      </c>
      <c r="B49" s="27" t="s">
        <v>90</v>
      </c>
      <c r="C49" s="51">
        <v>494</v>
      </c>
      <c r="D49" s="51">
        <v>494</v>
      </c>
      <c r="E49" s="5">
        <f>D49/C49*100</f>
        <v>100</v>
      </c>
      <c r="F49" s="46">
        <v>494</v>
      </c>
      <c r="G49" s="5">
        <v>0</v>
      </c>
    </row>
    <row r="50" spans="1:7" s="2" customFormat="1" ht="32.25" thickBot="1">
      <c r="A50" s="10" t="s">
        <v>91</v>
      </c>
      <c r="B50" s="28" t="s">
        <v>92</v>
      </c>
      <c r="C50" s="43">
        <f>SUM(C51:C52)</f>
        <v>34794.5</v>
      </c>
      <c r="D50" s="43">
        <f>SUM(D51:D52)</f>
        <v>34794.5</v>
      </c>
      <c r="E50" s="45">
        <f t="shared" si="0"/>
        <v>100</v>
      </c>
      <c r="F50" s="43">
        <f>SUM(F51:F52)</f>
        <v>61649.4</v>
      </c>
      <c r="G50" s="41">
        <f t="shared" si="1"/>
        <v>177.18145109140812</v>
      </c>
    </row>
    <row r="51" spans="1:7" ht="94.5">
      <c r="A51" s="19" t="s">
        <v>93</v>
      </c>
      <c r="B51" s="25" t="s">
        <v>94</v>
      </c>
      <c r="C51" s="51">
        <v>34794.5</v>
      </c>
      <c r="D51" s="51">
        <v>34794.5</v>
      </c>
      <c r="E51" s="53">
        <f t="shared" si="0"/>
        <v>100</v>
      </c>
      <c r="F51" s="50">
        <v>61514</v>
      </c>
      <c r="G51" s="53">
        <f t="shared" si="1"/>
        <v>176.79230912931641</v>
      </c>
    </row>
    <row r="52" spans="1:7" ht="47.25">
      <c r="A52" s="54">
        <v>1403</v>
      </c>
      <c r="B52" s="14" t="s">
        <v>101</v>
      </c>
      <c r="C52" s="55">
        <v>0</v>
      </c>
      <c r="D52" s="55">
        <v>0</v>
      </c>
      <c r="E52" s="54" t="e">
        <f t="shared" si="0"/>
        <v>#DIV/0!</v>
      </c>
      <c r="F52" s="55">
        <v>135.4</v>
      </c>
      <c r="G52" s="55">
        <v>0</v>
      </c>
    </row>
  </sheetData>
  <mergeCells count="1">
    <mergeCell ref="A2:G2"/>
  </mergeCells>
  <pageMargins left="0.51181102362204722" right="0" top="0" bottom="0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 2024год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ufbp_budg1</dc:creator>
  <cp:lastModifiedBy>ufbp_budg1</cp:lastModifiedBy>
  <cp:lastPrinted>2024-10-09T10:26:23Z</cp:lastPrinted>
  <dcterms:created xsi:type="dcterms:W3CDTF">2023-03-30T12:32:29Z</dcterms:created>
  <dcterms:modified xsi:type="dcterms:W3CDTF">2025-01-21T12:28:31Z</dcterms:modified>
</cp:coreProperties>
</file>