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первый квартал" sheetId="1" r:id="rId1"/>
  </sheets>
  <calcPr calcId="125725"/>
</workbook>
</file>

<file path=xl/calcChain.xml><?xml version="1.0" encoding="utf-8"?>
<calcChain xmlns="http://schemas.openxmlformats.org/spreadsheetml/2006/main">
  <c r="D5" i="1"/>
  <c r="C5"/>
  <c r="E51"/>
  <c r="D50"/>
  <c r="C50"/>
  <c r="E49"/>
  <c r="D48"/>
  <c r="C48"/>
  <c r="E47"/>
  <c r="D46"/>
  <c r="C46"/>
  <c r="E45"/>
  <c r="E44"/>
  <c r="E43"/>
  <c r="E42"/>
  <c r="E41"/>
  <c r="D40"/>
  <c r="C40"/>
  <c r="E39"/>
  <c r="D38"/>
  <c r="C38"/>
  <c r="E37"/>
  <c r="E36"/>
  <c r="D35"/>
  <c r="C35"/>
  <c r="E34"/>
  <c r="E33"/>
  <c r="E31"/>
  <c r="E30"/>
  <c r="E29"/>
  <c r="D28"/>
  <c r="C28"/>
  <c r="E27"/>
  <c r="D26"/>
  <c r="C26"/>
  <c r="E25"/>
  <c r="E24"/>
  <c r="D23"/>
  <c r="C23"/>
  <c r="E22"/>
  <c r="E21"/>
  <c r="E20"/>
  <c r="E19"/>
  <c r="D18"/>
  <c r="C18"/>
  <c r="E17"/>
  <c r="E16"/>
  <c r="E15"/>
  <c r="D14"/>
  <c r="C14"/>
  <c r="E13"/>
  <c r="E12"/>
  <c r="E11"/>
  <c r="E10"/>
  <c r="E9"/>
  <c r="E8"/>
  <c r="E7"/>
  <c r="E6"/>
  <c r="D4" l="1"/>
  <c r="E50"/>
  <c r="C4"/>
  <c r="E40"/>
  <c r="E46"/>
  <c r="E38"/>
  <c r="E35"/>
  <c r="E26"/>
  <c r="E18"/>
  <c r="E28"/>
  <c r="E23"/>
  <c r="E48"/>
  <c r="E14"/>
  <c r="E5"/>
  <c r="E4" l="1"/>
</calcChain>
</file>

<file path=xl/sharedStrings.xml><?xml version="1.0" encoding="utf-8"?>
<sst xmlns="http://schemas.openxmlformats.org/spreadsheetml/2006/main" count="99" uniqueCount="99">
  <si>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</si>
  <si>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</si>
  <si>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</si>
  <si>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</si>
  <si>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</si>
  <si>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</si>
  <si>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</si>
  <si>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</si>
  <si>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</si>
  <si>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</si>
  <si>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</si>
  <si>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</si>
  <si>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</si>
  <si>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</si>
  <si>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0111</t>
  </si>
  <si>
    <t>0113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</si>
  <si>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</si>
  <si>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</si>
  <si>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</si>
  <si>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</si>
  <si>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</si>
  <si>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</si>
  <si>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</si>
  <si>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</si>
  <si>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</si>
  <si>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</si>
  <si>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</si>
  <si>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0408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</si>
  <si>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</si>
  <si>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</si>
  <si>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</si>
  <si>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</si>
  <si>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</si>
  <si>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</si>
  <si>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</si>
  <si>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</si>
  <si>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</si>
  <si>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</si>
  <si>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</si>
  <si>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</si>
  <si>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</si>
  <si>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</si>
  <si>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0701</t>
  </si>
  <si>
    <t>Дошкольное образование</t>
  </si>
  <si>
    <t>0702</t>
  </si>
  <si>
    <t>0703</t>
  </si>
  <si>
    <t>0705</t>
  </si>
  <si>
    <t>Профессиональная подготовка, переподготовка и повышение квалификации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</si>
  <si>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</si>
  <si>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</si>
  <si>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</si>
  <si>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</si>
  <si>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</si>
  <si>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</si>
  <si>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</si>
  <si>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0900</t>
  </si>
  <si>
    <t>Здравоохранение</t>
  </si>
  <si>
    <t>0909</t>
  </si>
  <si>
    <t>1000</t>
  </si>
  <si>
    <t>Социальная политика</t>
  </si>
  <si>
    <t>1001</t>
  </si>
  <si>
    <t>1002</t>
  </si>
  <si>
    <t>1003</t>
  </si>
  <si>
    <t>Социальное обеспечение населения</t>
  </si>
  <si>
    <t>1004</t>
  </si>
  <si>
    <t>Охрана семьи и детства</t>
  </si>
  <si>
    <t>1006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</si>
  <si>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</si>
  <si>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</si>
  <si>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</si>
  <si>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</si>
  <si>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</si>
  <si>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</si>
  <si>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</si>
  <si>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 высшего должностного лица</t>
  </si>
  <si>
    <t>Функционирование Правительства РФ, высших органов исполнительной власти субъектов РФ, местных администраций</t>
  </si>
  <si>
    <t xml:space="preserve">Обеспечение проведения выборов и референдумов </t>
  </si>
  <si>
    <t>*Резервные фонды</t>
  </si>
  <si>
    <t xml:space="preserve">Другие общегосударственные вопросы </t>
  </si>
  <si>
    <t xml:space="preserve">Сельское хозяйство и рыболовство </t>
  </si>
  <si>
    <t xml:space="preserve">Транспорт </t>
  </si>
  <si>
    <t>Дорожное хозяйство</t>
  </si>
  <si>
    <t xml:space="preserve">Образование </t>
  </si>
  <si>
    <t xml:space="preserve">Общее образование </t>
  </si>
  <si>
    <t>Дополнительное образование</t>
  </si>
  <si>
    <t xml:space="preserve">Молодежная политика и оздоровление детей </t>
  </si>
  <si>
    <t xml:space="preserve">Культура и кинематография  </t>
  </si>
  <si>
    <t xml:space="preserve">Другие вопросы в области культуры и кинематографии </t>
  </si>
  <si>
    <t>Другие вопросы в области здравоохранения</t>
  </si>
  <si>
    <t>Доплаты к пенсиям государственных служащих  субъектов РФ и муниципальных служащих</t>
  </si>
  <si>
    <t xml:space="preserve">Социальное обслуживание населения 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</si>
  <si>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</si>
  <si>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</si>
  <si>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</si>
  <si>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Межбюджетные трансферты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</si>
  <si>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1 квартал 2024 года в сравнении с запланированными значениями на соответствующий финансовый год</t>
  </si>
  <si>
    <t>Утвержденные бюджетные назначения на 2024 год, тыс. руб.</t>
  </si>
  <si>
    <t>Фактическое исполнение по состоянию на 01.04.2024 года, тыс. руб.</t>
  </si>
  <si>
    <t>% исполнения годового плана по состоянию на 01.04.2024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</si>
</sst>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 applyNumberFormat="0" applyFont="0" applyFill="0" applyBorder="0" applyAlignment="0" applyProtection="0">
      <alignment vertical="top"/>
    </xf>
  </cellStyleXfs>
  <cellXfs count="68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165" fontId="4" fillId="0" borderId="9" xfId="0" applyNumberFormat="1" applyFont="1" applyFill="1" applyBorder="1" applyAlignment="1"/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/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/>
    <xf numFmtId="165" fontId="4" fillId="0" borderId="13" xfId="0" applyNumberFormat="1" applyFont="1" applyFill="1" applyBorder="1" applyAlignment="1"/>
    <xf numFmtId="165" fontId="3" fillId="3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165" fontId="4" fillId="0" borderId="16" xfId="0" applyNumberFormat="1" applyFont="1" applyFill="1" applyBorder="1" applyAlignment="1"/>
    <xf numFmtId="0" fontId="4" fillId="0" borderId="16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justify" vertical="center" wrapText="1"/>
    </xf>
    <xf numFmtId="0" fontId="4" fillId="0" borderId="1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horizontal="right" wrapText="1"/>
    </xf>
    <xf numFmtId="165" fontId="4" fillId="0" borderId="16" xfId="0" applyNumberFormat="1" applyFont="1" applyFill="1" applyBorder="1" applyAlignment="1">
      <alignment wrapText="1"/>
    </xf>
    <xf numFmtId="165" fontId="3" fillId="0" borderId="3" xfId="0" applyNumberFormat="1" applyFont="1" applyFill="1" applyBorder="1" applyAlignment="1">
      <alignment wrapText="1"/>
    </xf>
    <xf numFmtId="0" fontId="4" fillId="0" borderId="13" xfId="0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wrapText="1"/>
    </xf>
    <xf numFmtId="165" fontId="4" fillId="0" borderId="1" xfId="0" applyNumberFormat="1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/>
    <xf numFmtId="49" fontId="4" fillId="0" borderId="16" xfId="2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/>
    <xf numFmtId="0" fontId="3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wrapText="1"/>
    </xf>
    <xf numFmtId="49" fontId="4" fillId="0" borderId="13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wrapText="1"/>
    </xf>
    <xf numFmtId="165" fontId="4" fillId="0" borderId="9" xfId="0" applyNumberFormat="1" applyFont="1" applyFill="1" applyBorder="1" applyAlignment="1">
      <alignment horizontal="right" wrapText="1"/>
    </xf>
    <xf numFmtId="49" fontId="4" fillId="0" borderId="9" xfId="2" applyNumberFormat="1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/>
    <xf numFmtId="0" fontId="4" fillId="0" borderId="12" xfId="0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/>
    <xf numFmtId="0" fontId="4" fillId="0" borderId="22" xfId="0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/>
    <xf numFmtId="3" fontId="4" fillId="0" borderId="19" xfId="1" applyNumberFormat="1" applyFont="1" applyFill="1" applyBorder="1" applyAlignment="1">
      <alignment horizontal="center" vertical="center" wrapText="1" readingOrder="1"/>
    </xf>
    <xf numFmtId="0" fontId="4" fillId="0" borderId="20" xfId="1" applyNumberFormat="1" applyFont="1" applyFill="1" applyBorder="1" applyAlignment="1">
      <alignment horizontal="center" vertical="center" wrapText="1" readingOrder="1"/>
    </xf>
    <xf numFmtId="3" fontId="4" fillId="0" borderId="20" xfId="1" applyNumberFormat="1" applyFont="1" applyFill="1" applyBorder="1" applyAlignment="1">
      <alignment horizontal="center" vertical="center" wrapText="1" readingOrder="1"/>
    </xf>
    <xf numFmtId="0" fontId="4" fillId="0" borderId="21" xfId="1" applyNumberFormat="1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wrapText="1"/>
    </xf>
    <xf numFmtId="165" fontId="3" fillId="0" borderId="9" xfId="0" applyNumberFormat="1" applyFont="1" applyFill="1" applyBorder="1" applyAlignment="1"/>
    <xf numFmtId="165" fontId="3" fillId="0" borderId="1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left" vertical="center" wrapText="1" readingOrder="1"/>
    </xf>
    <xf numFmtId="165" fontId="3" fillId="2" borderId="3" xfId="1" applyNumberFormat="1" applyFont="1" applyFill="1" applyBorder="1" applyAlignment="1">
      <alignment horizontal="right" vertical="center" wrapText="1" readingOrder="1"/>
    </xf>
    <xf numFmtId="165" fontId="3" fillId="2" borderId="4" xfId="1" applyNumberFormat="1" applyFont="1" applyFill="1" applyBorder="1" applyAlignment="1">
      <alignment horizontal="right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65" fontId="4" fillId="0" borderId="6" xfId="0" applyNumberFormat="1" applyFont="1" applyFill="1" applyBorder="1" applyAlignment="1"/>
    <xf numFmtId="165" fontId="4" fillId="0" borderId="7" xfId="0" applyNumberFormat="1" applyFont="1" applyFill="1" applyBorder="1" applyAlignment="1"/>
    <xf numFmtId="0" fontId="5" fillId="0" borderId="0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1"/>
  <sheetViews>
    <sheetView tabSelected="1" topLeftCell="A37" workbookViewId="0">
      <selection activeCell="C51" sqref="C51:D51"/>
    </sheetView>
  </sheetViews>
  <sheetFormatPr defaultRowHeight="15.75"/>
  <cols>
    <col min="1" max="1" width="6.7109375" style="1" customWidth="1"/>
    <col min="2" max="2" width="29.85546875" style="4" customWidth="1"/>
    <col min="3" max="3" width="18.7109375" style="1" customWidth="1"/>
    <col min="4" max="4" width="18.28515625" style="1" customWidth="1"/>
    <col min="5" max="5" width="16.85546875" style="1" customWidth="1"/>
    <col min="6" max="16384" width="9.140625" style="1"/>
  </cols>
  <sheetData>
    <row r="2" spans="1:6" ht="104.25" customHeight="1" thickBot="1">
      <c r="A2" s="67" t="s">
        <v>95</v>
      </c>
      <c r="B2" s="67"/>
      <c r="C2" s="67"/>
      <c r="D2" s="67"/>
      <c r="E2" s="67"/>
    </row>
    <row r="3" spans="1:6" ht="79.5" thickBot="1">
      <c r="A3" s="51" t="s">
        <v>0</v>
      </c>
      <c r="B3" s="52" t="s">
        <v>1</v>
      </c>
      <c r="C3" s="53" t="s">
        <v>96</v>
      </c>
      <c r="D3" s="52" t="s">
        <v>97</v>
      </c>
      <c r="E3" s="54" t="s">
        <v>98</v>
      </c>
    </row>
    <row r="4" spans="1:6" ht="33" customHeight="1" thickBot="1">
      <c r="A4" s="59"/>
      <c r="B4" s="60" t="s">
        <v>2</v>
      </c>
      <c r="C4" s="61">
        <f>SUM(C5,C14,C18,C23,C26,C28,C35,C38,C40,C46,C48,C50)</f>
        <v>1209619.8999999999</v>
      </c>
      <c r="D4" s="61">
        <f>SUM(D5,D14,D18,D23,D26,D28,D35,D38,D40,D46,D48,D50)</f>
        <v>224924.7</v>
      </c>
      <c r="E4" s="62">
        <f t="shared" ref="E4:E51" si="0">D4/C4*100</f>
        <v>18.594659363656305</v>
      </c>
      <c r="F4" s="2"/>
    </row>
    <row r="5" spans="1:6" s="3" customFormat="1" ht="31.5">
      <c r="A5" s="55" t="s">
        <v>3</v>
      </c>
      <c r="B5" s="56" t="s">
        <v>4</v>
      </c>
      <c r="C5" s="57">
        <f>SUM(C6:C13)</f>
        <v>80501.200000000012</v>
      </c>
      <c r="D5" s="57">
        <f>SUM(D6:D13)</f>
        <v>14150.3</v>
      </c>
      <c r="E5" s="58">
        <f t="shared" si="0"/>
        <v>17.577750393782946</v>
      </c>
    </row>
    <row r="6" spans="1:6" ht="31.5">
      <c r="A6" s="43" t="s">
        <v>5</v>
      </c>
      <c r="B6" s="7" t="s">
        <v>74</v>
      </c>
      <c r="C6" s="8">
        <v>2618</v>
      </c>
      <c r="D6" s="8">
        <v>536.20000000000005</v>
      </c>
      <c r="E6" s="44">
        <f t="shared" si="0"/>
        <v>20.481283422459896</v>
      </c>
    </row>
    <row r="7" spans="1:6" ht="110.25">
      <c r="A7" s="43" t="s">
        <v>6</v>
      </c>
      <c r="B7" s="5" t="s">
        <v>7</v>
      </c>
      <c r="C7" s="8">
        <v>1459.8</v>
      </c>
      <c r="D7" s="8">
        <v>302</v>
      </c>
      <c r="E7" s="44">
        <f t="shared" si="0"/>
        <v>20.687765447321553</v>
      </c>
    </row>
    <row r="8" spans="1:6" ht="78.75">
      <c r="A8" s="43" t="s">
        <v>8</v>
      </c>
      <c r="B8" s="7" t="s">
        <v>75</v>
      </c>
      <c r="C8" s="8">
        <v>54794.1</v>
      </c>
      <c r="D8" s="8">
        <v>10065.4</v>
      </c>
      <c r="E8" s="44">
        <f t="shared" si="0"/>
        <v>18.369495985881692</v>
      </c>
    </row>
    <row r="9" spans="1:6">
      <c r="A9" s="43" t="s">
        <v>9</v>
      </c>
      <c r="B9" s="9" t="s">
        <v>10</v>
      </c>
      <c r="C9" s="8">
        <v>1.8</v>
      </c>
      <c r="D9" s="8">
        <v>0</v>
      </c>
      <c r="E9" s="44">
        <f t="shared" si="0"/>
        <v>0</v>
      </c>
    </row>
    <row r="10" spans="1:6" ht="94.5">
      <c r="A10" s="43" t="s">
        <v>11</v>
      </c>
      <c r="B10" s="9" t="s">
        <v>12</v>
      </c>
      <c r="C10" s="8">
        <v>17355.7</v>
      </c>
      <c r="D10" s="8">
        <v>3084.4</v>
      </c>
      <c r="E10" s="44">
        <f t="shared" si="0"/>
        <v>17.771683078181809</v>
      </c>
    </row>
    <row r="11" spans="1:6" ht="31.5">
      <c r="A11" s="43" t="s">
        <v>13</v>
      </c>
      <c r="B11" s="7" t="s">
        <v>76</v>
      </c>
      <c r="C11" s="8">
        <v>0</v>
      </c>
      <c r="D11" s="8">
        <v>0</v>
      </c>
      <c r="E11" s="44" t="e">
        <f t="shared" si="0"/>
        <v>#DIV/0!</v>
      </c>
    </row>
    <row r="12" spans="1:6">
      <c r="A12" s="43" t="s">
        <v>14</v>
      </c>
      <c r="B12" s="7" t="s">
        <v>77</v>
      </c>
      <c r="C12" s="8">
        <v>3501.8</v>
      </c>
      <c r="D12" s="8">
        <v>0</v>
      </c>
      <c r="E12" s="44">
        <f t="shared" si="0"/>
        <v>0</v>
      </c>
    </row>
    <row r="13" spans="1:6" ht="48" thickBot="1">
      <c r="A13" s="45" t="s">
        <v>15</v>
      </c>
      <c r="B13" s="16" t="s">
        <v>78</v>
      </c>
      <c r="C13" s="15">
        <v>770</v>
      </c>
      <c r="D13" s="15">
        <v>162.30000000000001</v>
      </c>
      <c r="E13" s="46">
        <f t="shared" si="0"/>
        <v>21.077922077922079</v>
      </c>
    </row>
    <row r="14" spans="1:6" ht="63.75" thickBot="1">
      <c r="A14" s="31" t="s">
        <v>16</v>
      </c>
      <c r="B14" s="10" t="s">
        <v>17</v>
      </c>
      <c r="C14" s="11">
        <f>SUM(C15:C17)</f>
        <v>13789.900000000001</v>
      </c>
      <c r="D14" s="11">
        <f>SUM(D15:D17)</f>
        <v>6602.6</v>
      </c>
      <c r="E14" s="32">
        <f>D14/C14*100</f>
        <v>47.879970123061078</v>
      </c>
    </row>
    <row r="15" spans="1:6" s="3" customFormat="1">
      <c r="A15" s="47" t="s">
        <v>18</v>
      </c>
      <c r="B15" s="5" t="s">
        <v>19</v>
      </c>
      <c r="C15" s="6">
        <v>809</v>
      </c>
      <c r="D15" s="6">
        <v>152.4</v>
      </c>
      <c r="E15" s="48">
        <f>D15/C15*100</f>
        <v>18.8380716934487</v>
      </c>
    </row>
    <row r="16" spans="1:6" ht="94.5">
      <c r="A16" s="43" t="s">
        <v>20</v>
      </c>
      <c r="B16" s="5" t="s">
        <v>21</v>
      </c>
      <c r="C16" s="8">
        <v>5843.3</v>
      </c>
      <c r="D16" s="8">
        <v>1399.4</v>
      </c>
      <c r="E16" s="44">
        <f>D16/C16*100</f>
        <v>23.948796057022573</v>
      </c>
    </row>
    <row r="17" spans="1:5" ht="63.75" thickBot="1">
      <c r="A17" s="43" t="s">
        <v>22</v>
      </c>
      <c r="B17" s="30" t="s">
        <v>23</v>
      </c>
      <c r="C17" s="15">
        <v>7137.6</v>
      </c>
      <c r="D17" s="15">
        <v>5050.8</v>
      </c>
      <c r="E17" s="46">
        <f>D17/C17*100</f>
        <v>70.763281775386687</v>
      </c>
    </row>
    <row r="18" spans="1:5" s="3" customFormat="1" ht="16.5" thickBot="1">
      <c r="A18" s="41" t="s">
        <v>24</v>
      </c>
      <c r="B18" s="10" t="s">
        <v>25</v>
      </c>
      <c r="C18" s="11">
        <f>SUM(C19:C20,C21:C22)</f>
        <v>134701.20000000001</v>
      </c>
      <c r="D18" s="13">
        <f>SUM(D19:D20,D21:D22)</f>
        <v>20835.5</v>
      </c>
      <c r="E18" s="32">
        <f t="shared" si="0"/>
        <v>15.467939409596942</v>
      </c>
    </row>
    <row r="19" spans="1:5" ht="31.5">
      <c r="A19" s="43" t="s">
        <v>26</v>
      </c>
      <c r="B19" s="5" t="s">
        <v>79</v>
      </c>
      <c r="C19" s="6">
        <v>358.6</v>
      </c>
      <c r="D19" s="6">
        <v>13.4</v>
      </c>
      <c r="E19" s="48">
        <f t="shared" si="0"/>
        <v>3.7367540435025095</v>
      </c>
    </row>
    <row r="20" spans="1:5">
      <c r="A20" s="43" t="s">
        <v>27</v>
      </c>
      <c r="B20" s="7" t="s">
        <v>80</v>
      </c>
      <c r="C20" s="8">
        <v>8608.1</v>
      </c>
      <c r="D20" s="8">
        <v>2188.9</v>
      </c>
      <c r="E20" s="44">
        <f t="shared" si="0"/>
        <v>25.42837559972584</v>
      </c>
    </row>
    <row r="21" spans="1:5">
      <c r="A21" s="43" t="s">
        <v>28</v>
      </c>
      <c r="B21" s="14" t="s">
        <v>81</v>
      </c>
      <c r="C21" s="8">
        <v>57109</v>
      </c>
      <c r="D21" s="8">
        <v>5870.5</v>
      </c>
      <c r="E21" s="44">
        <f t="shared" si="0"/>
        <v>10.279465583358141</v>
      </c>
    </row>
    <row r="22" spans="1:5" ht="32.25" thickBot="1">
      <c r="A22" s="45" t="s">
        <v>29</v>
      </c>
      <c r="B22" s="16" t="s">
        <v>30</v>
      </c>
      <c r="C22" s="15">
        <v>68625.5</v>
      </c>
      <c r="D22" s="15">
        <v>12762.7</v>
      </c>
      <c r="E22" s="46">
        <f t="shared" si="0"/>
        <v>18.597605846223345</v>
      </c>
    </row>
    <row r="23" spans="1:5" s="3" customFormat="1" ht="32.25" thickBot="1">
      <c r="A23" s="31" t="s">
        <v>31</v>
      </c>
      <c r="B23" s="10" t="s">
        <v>32</v>
      </c>
      <c r="C23" s="11">
        <f>SUM(,C24:C25)</f>
        <v>95988</v>
      </c>
      <c r="D23" s="11">
        <f>SUM(,D24:D25)</f>
        <v>16862.2</v>
      </c>
      <c r="E23" s="32">
        <f>D23/C23*100</f>
        <v>17.566987540109182</v>
      </c>
    </row>
    <row r="24" spans="1:5">
      <c r="A24" s="47" t="s">
        <v>33</v>
      </c>
      <c r="B24" s="40" t="s">
        <v>34</v>
      </c>
      <c r="C24" s="6">
        <v>73</v>
      </c>
      <c r="D24" s="6">
        <v>16</v>
      </c>
      <c r="E24" s="48">
        <f>D24/C24*100</f>
        <v>21.917808219178081</v>
      </c>
    </row>
    <row r="25" spans="1:5" ht="16.5" thickBot="1">
      <c r="A25" s="43" t="s">
        <v>35</v>
      </c>
      <c r="B25" s="16" t="s">
        <v>36</v>
      </c>
      <c r="C25" s="8">
        <v>95915</v>
      </c>
      <c r="D25" s="8">
        <v>16846.2</v>
      </c>
      <c r="E25" s="44">
        <f>D25/C25*100</f>
        <v>17.563676171610282</v>
      </c>
    </row>
    <row r="26" spans="1:5" ht="32.25" thickBot="1">
      <c r="A26" s="41" t="s">
        <v>37</v>
      </c>
      <c r="B26" s="17" t="s">
        <v>38</v>
      </c>
      <c r="C26" s="29">
        <f>C27</f>
        <v>606</v>
      </c>
      <c r="D26" s="29">
        <f>D27</f>
        <v>30.3</v>
      </c>
      <c r="E26" s="42">
        <f>D26/C26*100</f>
        <v>5</v>
      </c>
    </row>
    <row r="27" spans="1:5" ht="32.25" thickBot="1">
      <c r="A27" s="45" t="s">
        <v>39</v>
      </c>
      <c r="B27" s="18" t="s">
        <v>40</v>
      </c>
      <c r="C27" s="15">
        <v>606</v>
      </c>
      <c r="D27" s="15">
        <v>30.3</v>
      </c>
      <c r="E27" s="46">
        <f>D27/C27*100</f>
        <v>5</v>
      </c>
    </row>
    <row r="28" spans="1:5" ht="16.5" thickBot="1">
      <c r="A28" s="31" t="s">
        <v>41</v>
      </c>
      <c r="B28" s="10" t="s">
        <v>82</v>
      </c>
      <c r="C28" s="13">
        <f>SUM(C29:C34)</f>
        <v>542984.1</v>
      </c>
      <c r="D28" s="13">
        <f>SUM(D29:D34)</f>
        <v>93737.799999999988</v>
      </c>
      <c r="E28" s="32">
        <f>SUM(E29:E30,E33:E33,E34)</f>
        <v>63.898323374085038</v>
      </c>
    </row>
    <row r="29" spans="1:5">
      <c r="A29" s="47" t="s">
        <v>42</v>
      </c>
      <c r="B29" s="38" t="s">
        <v>43</v>
      </c>
      <c r="C29" s="39">
        <v>128726.3</v>
      </c>
      <c r="D29" s="39">
        <v>23469.3</v>
      </c>
      <c r="E29" s="48">
        <f>D29/C29*100</f>
        <v>18.231938617050282</v>
      </c>
    </row>
    <row r="30" spans="1:5">
      <c r="A30" s="43" t="s">
        <v>44</v>
      </c>
      <c r="B30" s="7" t="s">
        <v>83</v>
      </c>
      <c r="C30" s="8">
        <v>322357.59999999998</v>
      </c>
      <c r="D30" s="8">
        <v>51251.1</v>
      </c>
      <c r="E30" s="44">
        <f t="shared" si="0"/>
        <v>15.898834089843081</v>
      </c>
    </row>
    <row r="31" spans="1:5" ht="31.5">
      <c r="A31" s="43" t="s">
        <v>45</v>
      </c>
      <c r="B31" s="7" t="s">
        <v>84</v>
      </c>
      <c r="C31" s="8">
        <v>49714.8</v>
      </c>
      <c r="D31" s="8">
        <v>10696.7</v>
      </c>
      <c r="E31" s="44">
        <f>D31/C31*100</f>
        <v>21.516127994078222</v>
      </c>
    </row>
    <row r="32" spans="1:5" s="3" customFormat="1" ht="47.25">
      <c r="A32" s="43" t="s">
        <v>46</v>
      </c>
      <c r="B32" s="7" t="s">
        <v>47</v>
      </c>
      <c r="C32" s="8">
        <v>0</v>
      </c>
      <c r="D32" s="8">
        <v>0</v>
      </c>
      <c r="E32" s="44">
        <v>0</v>
      </c>
    </row>
    <row r="33" spans="1:5" ht="31.5">
      <c r="A33" s="43" t="s">
        <v>48</v>
      </c>
      <c r="B33" s="7" t="s">
        <v>85</v>
      </c>
      <c r="C33" s="8">
        <v>6784.9</v>
      </c>
      <c r="D33" s="8">
        <v>525.70000000000005</v>
      </c>
      <c r="E33" s="44">
        <f t="shared" si="0"/>
        <v>7.7480876652566737</v>
      </c>
    </row>
    <row r="34" spans="1:5" ht="32.25" thickBot="1">
      <c r="A34" s="45" t="s">
        <v>49</v>
      </c>
      <c r="B34" s="16" t="s">
        <v>50</v>
      </c>
      <c r="C34" s="15">
        <v>35400.5</v>
      </c>
      <c r="D34" s="15">
        <v>7795</v>
      </c>
      <c r="E34" s="46">
        <f t="shared" si="0"/>
        <v>22.019463001934998</v>
      </c>
    </row>
    <row r="35" spans="1:5" ht="32.25" thickBot="1">
      <c r="A35" s="31" t="s">
        <v>51</v>
      </c>
      <c r="B35" s="10" t="s">
        <v>86</v>
      </c>
      <c r="C35" s="19">
        <f>SUM(C36,C37)</f>
        <v>99718.1</v>
      </c>
      <c r="D35" s="19">
        <f>SUM(D36,D37)</f>
        <v>23312</v>
      </c>
      <c r="E35" s="35">
        <f t="shared" si="0"/>
        <v>23.377902306602312</v>
      </c>
    </row>
    <row r="36" spans="1:5">
      <c r="A36" s="47" t="s">
        <v>52</v>
      </c>
      <c r="B36" s="5" t="s">
        <v>53</v>
      </c>
      <c r="C36" s="36">
        <v>82353.100000000006</v>
      </c>
      <c r="D36" s="36">
        <v>21792</v>
      </c>
      <c r="E36" s="48">
        <f t="shared" si="0"/>
        <v>26.461663252506582</v>
      </c>
    </row>
    <row r="37" spans="1:5" s="3" customFormat="1" ht="32.25" thickBot="1">
      <c r="A37" s="45" t="s">
        <v>54</v>
      </c>
      <c r="B37" s="16" t="s">
        <v>87</v>
      </c>
      <c r="C37" s="20">
        <v>17365</v>
      </c>
      <c r="D37" s="20">
        <v>1520</v>
      </c>
      <c r="E37" s="46">
        <f t="shared" si="0"/>
        <v>8.7532392744025334</v>
      </c>
    </row>
    <row r="38" spans="1:5" ht="16.5" thickBot="1">
      <c r="A38" s="31" t="s">
        <v>55</v>
      </c>
      <c r="B38" s="10" t="s">
        <v>56</v>
      </c>
      <c r="C38" s="21">
        <f>C39</f>
        <v>0</v>
      </c>
      <c r="D38" s="21">
        <f>D39</f>
        <v>0</v>
      </c>
      <c r="E38" s="32" t="e">
        <f>D38/C38*100</f>
        <v>#DIV/0!</v>
      </c>
    </row>
    <row r="39" spans="1:5" ht="32.25" thickBot="1">
      <c r="A39" s="49" t="s">
        <v>57</v>
      </c>
      <c r="B39" s="22" t="s">
        <v>88</v>
      </c>
      <c r="C39" s="23">
        <v>0</v>
      </c>
      <c r="D39" s="23">
        <v>0</v>
      </c>
      <c r="E39" s="50" t="e">
        <f>D39/C39*100</f>
        <v>#DIV/0!</v>
      </c>
    </row>
    <row r="40" spans="1:5" ht="16.5" thickBot="1">
      <c r="A40" s="31" t="s">
        <v>58</v>
      </c>
      <c r="B40" s="10" t="s">
        <v>59</v>
      </c>
      <c r="C40" s="19">
        <f>SUM(C41,C42,C43,C44,C45)</f>
        <v>166936.70000000001</v>
      </c>
      <c r="D40" s="19">
        <f>SUM(D41,D42,D43,D44,D45)</f>
        <v>33856.100000000006</v>
      </c>
      <c r="E40" s="35">
        <f t="shared" si="0"/>
        <v>20.28080104614504</v>
      </c>
    </row>
    <row r="41" spans="1:5" s="3" customFormat="1" ht="63">
      <c r="A41" s="47" t="s">
        <v>60</v>
      </c>
      <c r="B41" s="34" t="s">
        <v>89</v>
      </c>
      <c r="C41" s="6">
        <v>7581</v>
      </c>
      <c r="D41" s="6">
        <v>1862.5</v>
      </c>
      <c r="E41" s="48">
        <f t="shared" si="0"/>
        <v>24.567998944730245</v>
      </c>
    </row>
    <row r="42" spans="1:5" ht="31.5">
      <c r="A42" s="43" t="s">
        <v>61</v>
      </c>
      <c r="B42" s="7" t="s">
        <v>90</v>
      </c>
      <c r="C42" s="24">
        <v>50405.599999999999</v>
      </c>
      <c r="D42" s="24">
        <v>8994.2000000000007</v>
      </c>
      <c r="E42" s="44">
        <f t="shared" si="0"/>
        <v>17.84365229260241</v>
      </c>
    </row>
    <row r="43" spans="1:5" ht="31.5">
      <c r="A43" s="43" t="s">
        <v>62</v>
      </c>
      <c r="B43" s="7" t="s">
        <v>63</v>
      </c>
      <c r="C43" s="24">
        <v>77289.399999999994</v>
      </c>
      <c r="D43" s="24">
        <v>19076.5</v>
      </c>
      <c r="E43" s="44">
        <f t="shared" si="0"/>
        <v>24.681909809107072</v>
      </c>
    </row>
    <row r="44" spans="1:5">
      <c r="A44" s="43" t="s">
        <v>64</v>
      </c>
      <c r="B44" s="7" t="s">
        <v>65</v>
      </c>
      <c r="C44" s="24">
        <v>18951.099999999999</v>
      </c>
      <c r="D44" s="24">
        <v>1119.9000000000001</v>
      </c>
      <c r="E44" s="44">
        <f t="shared" si="0"/>
        <v>5.909419505991738</v>
      </c>
    </row>
    <row r="45" spans="1:5" ht="32.25" thickBot="1">
      <c r="A45" s="45" t="s">
        <v>66</v>
      </c>
      <c r="B45" s="16" t="s">
        <v>91</v>
      </c>
      <c r="C45" s="20">
        <v>12709.6</v>
      </c>
      <c r="D45" s="20">
        <v>2803</v>
      </c>
      <c r="E45" s="46">
        <f t="shared" si="0"/>
        <v>22.054195253981241</v>
      </c>
    </row>
    <row r="46" spans="1:5" ht="32.25" thickBot="1">
      <c r="A46" s="33">
        <v>1100</v>
      </c>
      <c r="B46" s="25" t="s">
        <v>92</v>
      </c>
      <c r="C46" s="11">
        <f>SUM(C47:C47)</f>
        <v>48003.199999999997</v>
      </c>
      <c r="D46" s="11">
        <f>SUM(D47:D47)</f>
        <v>8957.7999999999993</v>
      </c>
      <c r="E46" s="32">
        <f t="shared" si="0"/>
        <v>18.660839277381509</v>
      </c>
    </row>
    <row r="47" spans="1:5" ht="16.5" thickBot="1">
      <c r="A47" s="49">
        <v>1101</v>
      </c>
      <c r="B47" s="26" t="s">
        <v>93</v>
      </c>
      <c r="C47" s="12">
        <v>48003.199999999997</v>
      </c>
      <c r="D47" s="12">
        <v>8957.7999999999993</v>
      </c>
      <c r="E47" s="50">
        <f t="shared" si="0"/>
        <v>18.660839277381509</v>
      </c>
    </row>
    <row r="48" spans="1:5" ht="32.25" thickBot="1">
      <c r="A48" s="31" t="s">
        <v>67</v>
      </c>
      <c r="B48" s="27" t="s">
        <v>68</v>
      </c>
      <c r="C48" s="11">
        <f>C49</f>
        <v>494</v>
      </c>
      <c r="D48" s="11">
        <f>D49</f>
        <v>104.1</v>
      </c>
      <c r="E48" s="32">
        <f>D48/C48*100</f>
        <v>21.072874493927124</v>
      </c>
    </row>
    <row r="49" spans="1:5" ht="32.25" thickBot="1">
      <c r="A49" s="49" t="s">
        <v>69</v>
      </c>
      <c r="B49" s="37" t="s">
        <v>70</v>
      </c>
      <c r="C49" s="12">
        <v>494</v>
      </c>
      <c r="D49" s="12">
        <v>104.1</v>
      </c>
      <c r="E49" s="50">
        <f>D49/C49*100</f>
        <v>21.072874493927124</v>
      </c>
    </row>
    <row r="50" spans="1:5" s="3" customFormat="1" ht="32.25" thickBot="1">
      <c r="A50" s="31" t="s">
        <v>71</v>
      </c>
      <c r="B50" s="28" t="s">
        <v>94</v>
      </c>
      <c r="C50" s="19">
        <f>SUM(C51:C51)</f>
        <v>25897.5</v>
      </c>
      <c r="D50" s="19">
        <f>SUM(D51:D51)</f>
        <v>6476</v>
      </c>
      <c r="E50" s="35">
        <f t="shared" si="0"/>
        <v>25.006274736943716</v>
      </c>
    </row>
    <row r="51" spans="1:5" ht="95.25" thickBot="1">
      <c r="A51" s="63" t="s">
        <v>72</v>
      </c>
      <c r="B51" s="64" t="s">
        <v>73</v>
      </c>
      <c r="C51" s="65">
        <v>25897.5</v>
      </c>
      <c r="D51" s="65">
        <v>6476</v>
      </c>
      <c r="E51" s="66">
        <f t="shared" si="0"/>
        <v>25.006274736943716</v>
      </c>
    </row>
  </sheetData>
  <mergeCells count="1">
    <mergeCell ref="A2:E2"/>
  </mergeCells>
  <pageMargins left="0.7086614173228347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2023-03-30T12:29:20Z</cp:lastPrinted>
  <dcterms:created xsi:type="dcterms:W3CDTF">2023-03-30T10:17:28Z</dcterms:created>
  <dcterms:modified xsi:type="dcterms:W3CDTF">2024-04-03T12:59:35Z</dcterms:modified>
</cp:coreProperties>
</file>