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9 месяцев" sheetId="1" r:id="rId1"/>
  </sheets>
  <calcPr calcId="125725"/>
</workbook>
</file>

<file path=xl/calcChain.xml><?xml version="1.0" encoding="utf-8"?>
<calcChain xmlns="http://schemas.openxmlformats.org/spreadsheetml/2006/main">
  <c r="F18" i="1"/>
  <c r="D40"/>
  <c r="D35"/>
  <c r="D28"/>
  <c r="D23"/>
  <c r="D18"/>
  <c r="D14"/>
  <c r="D5"/>
  <c r="F50"/>
  <c r="F48"/>
  <c r="F46"/>
  <c r="F40"/>
  <c r="F38"/>
  <c r="F35"/>
  <c r="F28"/>
  <c r="F26"/>
  <c r="F23"/>
  <c r="F14"/>
  <c r="F5"/>
  <c r="F4" l="1"/>
  <c r="C14"/>
  <c r="C18"/>
  <c r="C23"/>
  <c r="C26"/>
  <c r="D26"/>
  <c r="C28"/>
  <c r="C35"/>
  <c r="C38"/>
  <c r="D38"/>
  <c r="C40"/>
  <c r="C46"/>
  <c r="D46"/>
  <c r="C48"/>
  <c r="D48"/>
  <c r="C50"/>
  <c r="D50"/>
  <c r="C5"/>
  <c r="D4" l="1"/>
  <c r="C4"/>
  <c r="G50"/>
  <c r="G46"/>
  <c r="G40"/>
  <c r="G35"/>
  <c r="G28"/>
  <c r="G26"/>
  <c r="G23"/>
  <c r="G18"/>
  <c r="G14"/>
  <c r="G6"/>
  <c r="G7"/>
  <c r="G8"/>
  <c r="G10"/>
  <c r="G11"/>
  <c r="G13"/>
  <c r="G15"/>
  <c r="G16"/>
  <c r="G17"/>
  <c r="G20"/>
  <c r="G21"/>
  <c r="G22"/>
  <c r="G24"/>
  <c r="G25"/>
  <c r="G27"/>
  <c r="G29"/>
  <c r="G30"/>
  <c r="G31"/>
  <c r="G33"/>
  <c r="G34"/>
  <c r="G36"/>
  <c r="G37"/>
  <c r="G41"/>
  <c r="G42"/>
  <c r="G43"/>
  <c r="G44"/>
  <c r="G45"/>
  <c r="G47"/>
  <c r="G51"/>
  <c r="E51"/>
  <c r="E49"/>
  <c r="E48"/>
  <c r="E47"/>
  <c r="E46"/>
  <c r="E45"/>
  <c r="E44"/>
  <c r="E43"/>
  <c r="E42"/>
  <c r="E41"/>
  <c r="E40"/>
  <c r="E37"/>
  <c r="E36"/>
  <c r="E35"/>
  <c r="E34"/>
  <c r="E33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4" l="1"/>
  <c r="G5"/>
  <c r="E4"/>
  <c r="E50"/>
  <c r="E28"/>
  <c r="E5"/>
</calcChain>
</file>

<file path=xl/sharedStrings.xml><?xml version="1.0" encoding="utf-8"?>
<sst xmlns="http://schemas.openxmlformats.org/spreadsheetml/2006/main" count="101" uniqueCount="101">
  <si>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</si>
  <si>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</si>
  <si>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</si>
  <si>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</si>
  <si>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</si>
  <si>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</si>
  <si>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Функционирование  высшего должностного лица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</si>
  <si>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</si>
  <si>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</si>
  <si>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</si>
  <si>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</si>
  <si>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</si>
  <si>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</si>
  <si>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</si>
  <si>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</si>
  <si>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</si>
  <si>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 </t>
  </si>
  <si>
    <t>0111</t>
  </si>
  <si>
    <t>*Резервные фонды</t>
  </si>
  <si>
    <t>0113</t>
  </si>
  <si>
    <t xml:space="preserve">Другие общегосударственные вопросы 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</si>
  <si>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</si>
  <si>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</si>
  <si>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</si>
  <si>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</si>
  <si>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</si>
  <si>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</si>
  <si>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</si>
  <si>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</si>
  <si>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</si>
  <si>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</si>
  <si>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</si>
  <si>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Сельское хозяйство и рыболовство </t>
  </si>
  <si>
    <t>0408</t>
  </si>
  <si>
    <t xml:space="preserve">Транспорт 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</si>
  <si>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</si>
  <si>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</si>
  <si>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</si>
  <si>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</si>
  <si>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</si>
  <si>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</si>
  <si>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</si>
  <si>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</si>
  <si>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</si>
  <si>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</si>
  <si>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</si>
  <si>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</si>
  <si>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</si>
  <si>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</si>
  <si>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</si>
  <si>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</si>
  <si>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</si>
  <si>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</si>
  <si>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</si>
  <si>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 xml:space="preserve">Общее образование </t>
  </si>
  <si>
    <t>0703</t>
  </si>
  <si>
    <t>Дополнительное образование</t>
  </si>
  <si>
    <t>0705</t>
  </si>
  <si>
    <t>Профессиональная подготовка, переподготовка и повышение квалификации</t>
  </si>
  <si>
    <t>0707</t>
  </si>
  <si>
    <t xml:space="preserve">Молодежная политика и оздоровление детей </t>
  </si>
  <si>
    <t>0709</t>
  </si>
  <si>
    <t>Другие вопросы в области образования</t>
  </si>
  <si>
    <t>0800</t>
  </si>
  <si>
    <t xml:space="preserve">Культура и кинематография  </t>
  </si>
  <si>
    <t>0801</t>
  </si>
  <si>
    <t>Культура</t>
  </si>
  <si>
    <t>0804</t>
  </si>
  <si>
    <t xml:space="preserve">Другие вопросы в области культуры и кинематографии 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</si>
  <si>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</si>
  <si>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</si>
  <si>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</si>
  <si>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</si>
  <si>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</si>
  <si>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</si>
  <si>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</si>
  <si>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Доплаты к пенсиям государственных служащих  субъектов РФ и муниципальных служащих</t>
  </si>
  <si>
    <t>1002</t>
  </si>
  <si>
    <t xml:space="preserve">Социальное обслуживание населения </t>
  </si>
  <si>
    <t>1003</t>
  </si>
  <si>
    <t>Социальное обеспечение населения</t>
  </si>
  <si>
    <t>1004</t>
  </si>
  <si>
    <t>Охрана семьи и детства</t>
  </si>
  <si>
    <t>1006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</si>
  <si>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</si>
  <si>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</si>
  <si>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</si>
  <si>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</si>
  <si>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</si>
  <si>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</si>
  <si>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</si>
  <si>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</si>
  <si>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Межбюджетные трансферты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</si>
  <si>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</si>
  <si>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</si>
  <si>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Темпы роста
к соответствующему периоду прошлого года, %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</si>
  <si>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9 месяцев 2024 года в сравнении с запланированными значениями на соответствующий финансовый год  и с соответствующим периодом прошлого года</t>
  </si>
  <si>
    <t>Уточненные бюджетные назначения на 1.10.2024 год, тыс. руб.</t>
  </si>
  <si>
    <t>Фактическое исполнение по состоянию на 01.10.2024 года, тыс. руб.</t>
  </si>
  <si>
    <t>% исполнения годового плана по состоянию на 01.10.2024 года</t>
  </si>
  <si>
    <t>Фактическое исполнение по состоянию на 01.10.2023 года, тыс.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</si>
</sst>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/>
    <xf numFmtId="0" fontId="3" fillId="0" borderId="5" xfId="0" applyFont="1" applyFill="1" applyBorder="1" applyAlignment="1">
      <alignment vertical="center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5" xfId="2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3" fillId="0" borderId="10" xfId="0" applyNumberFormat="1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left" vertical="center" wrapText="1" readingOrder="1"/>
    </xf>
    <xf numFmtId="164" fontId="4" fillId="2" borderId="10" xfId="1" applyNumberFormat="1" applyFont="1" applyFill="1" applyBorder="1" applyAlignment="1">
      <alignment horizontal="right" vertical="center" wrapText="1" readingOrder="1"/>
    </xf>
    <xf numFmtId="164" fontId="4" fillId="2" borderId="16" xfId="1" applyNumberFormat="1" applyFont="1" applyFill="1" applyBorder="1" applyAlignment="1">
      <alignment horizontal="right" vertical="center" wrapText="1" readingOrder="1"/>
    </xf>
    <xf numFmtId="164" fontId="4" fillId="4" borderId="1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4" fillId="0" borderId="7" xfId="0" applyNumberFormat="1" applyFont="1" applyFill="1" applyBorder="1" applyAlignment="1"/>
    <xf numFmtId="164" fontId="4" fillId="3" borderId="7" xfId="0" applyNumberFormat="1" applyFont="1" applyFill="1" applyBorder="1" applyAlignment="1"/>
    <xf numFmtId="164" fontId="4" fillId="0" borderId="7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1"/>
  <sheetViews>
    <sheetView tabSelected="1" workbookViewId="0">
      <pane ySplit="4" topLeftCell="A45" activePane="bottomLeft" state="frozenSplit"/>
      <selection pane="bottomLeft" activeCell="F4" sqref="F4"/>
    </sheetView>
  </sheetViews>
  <sheetFormatPr defaultRowHeight="15.75"/>
  <cols>
    <col min="1" max="1" width="5.42578125" style="1" customWidth="1"/>
    <col min="2" max="2" width="29.85546875" style="31" customWidth="1"/>
    <col min="3" max="3" width="16.28515625" style="1" customWidth="1"/>
    <col min="4" max="4" width="15.28515625" style="1" customWidth="1"/>
    <col min="5" max="5" width="12.5703125" style="1" customWidth="1"/>
    <col min="6" max="6" width="15.28515625" style="1" customWidth="1"/>
    <col min="7" max="7" width="12.140625" style="1" customWidth="1"/>
    <col min="8" max="16384" width="9.140625" style="1"/>
  </cols>
  <sheetData>
    <row r="2" spans="1:7" ht="104.25" customHeight="1" thickBot="1">
      <c r="A2" s="49" t="s">
        <v>96</v>
      </c>
      <c r="B2" s="49"/>
      <c r="C2" s="49"/>
      <c r="D2" s="49"/>
      <c r="E2" s="49"/>
      <c r="F2" s="49"/>
      <c r="G2" s="49"/>
    </row>
    <row r="3" spans="1:7" ht="126.75" thickBot="1">
      <c r="A3" s="38" t="s">
        <v>0</v>
      </c>
      <c r="B3" s="39" t="s">
        <v>1</v>
      </c>
      <c r="C3" s="40" t="s">
        <v>97</v>
      </c>
      <c r="D3" s="39" t="s">
        <v>98</v>
      </c>
      <c r="E3" s="41" t="s">
        <v>99</v>
      </c>
      <c r="F3" s="39" t="s">
        <v>100</v>
      </c>
      <c r="G3" s="42" t="s">
        <v>95</v>
      </c>
    </row>
    <row r="4" spans="1:7" ht="33" customHeight="1" thickBot="1">
      <c r="A4" s="33"/>
      <c r="B4" s="34" t="s">
        <v>2</v>
      </c>
      <c r="C4" s="35">
        <f>SUM(C5,C14,C18,C23,C26,C28,C35,C38,C40,C46,C48,C50)</f>
        <v>1500103.6</v>
      </c>
      <c r="D4" s="35">
        <f>SUM(D5,D14,D18,D23,D26,D28,D35,D38,D40,D46,D48,D50)</f>
        <v>993697.1100000001</v>
      </c>
      <c r="E4" s="36">
        <f t="shared" ref="E4:E51" si="0">D4/C4*100</f>
        <v>66.241898892849804</v>
      </c>
      <c r="F4" s="35">
        <f>SUM(F5,F14,F18,F23,F26,F28,F35,F38,F40,F46,F48,F50)</f>
        <v>1059657.4100000001</v>
      </c>
      <c r="G4" s="37">
        <f>F4/D4*100</f>
        <v>106.63786775026448</v>
      </c>
    </row>
    <row r="5" spans="1:7" s="2" customFormat="1" ht="32.25" thickBot="1">
      <c r="A5" s="10" t="s">
        <v>3</v>
      </c>
      <c r="B5" s="32" t="s">
        <v>4</v>
      </c>
      <c r="C5" s="43">
        <f>SUM(C6:C13)</f>
        <v>88155.11</v>
      </c>
      <c r="D5" s="43">
        <f>SUM(D6:D13)</f>
        <v>53717.62</v>
      </c>
      <c r="E5" s="43">
        <f t="shared" si="0"/>
        <v>60.935344530793515</v>
      </c>
      <c r="F5" s="43">
        <f>SUM(F6:F13)</f>
        <v>55982.52</v>
      </c>
      <c r="G5" s="43">
        <f t="shared" ref="G5:G51" si="1">F5/D5*100</f>
        <v>104.21630742389554</v>
      </c>
    </row>
    <row r="6" spans="1:7" ht="31.5">
      <c r="A6" s="12" t="s">
        <v>5</v>
      </c>
      <c r="B6" s="6" t="s">
        <v>6</v>
      </c>
      <c r="C6" s="48">
        <v>3788</v>
      </c>
      <c r="D6" s="48">
        <v>3144.2</v>
      </c>
      <c r="E6" s="5">
        <f t="shared" si="0"/>
        <v>83.00422386483632</v>
      </c>
      <c r="F6" s="48">
        <v>2248.4</v>
      </c>
      <c r="G6" s="5">
        <f t="shared" si="1"/>
        <v>71.509445963997209</v>
      </c>
    </row>
    <row r="7" spans="1:7" ht="110.25">
      <c r="A7" s="3" t="s">
        <v>7</v>
      </c>
      <c r="B7" s="6" t="s">
        <v>8</v>
      </c>
      <c r="C7" s="48">
        <v>1459.8</v>
      </c>
      <c r="D7" s="48">
        <v>1111.4000000000001</v>
      </c>
      <c r="E7" s="5">
        <f t="shared" si="0"/>
        <v>76.133716947527063</v>
      </c>
      <c r="F7" s="48">
        <v>1081.3</v>
      </c>
      <c r="G7" s="5">
        <f t="shared" si="1"/>
        <v>97.291704156919195</v>
      </c>
    </row>
    <row r="8" spans="1:7" ht="78.75">
      <c r="A8" s="3" t="s">
        <v>9</v>
      </c>
      <c r="B8" s="4" t="s">
        <v>10</v>
      </c>
      <c r="C8" s="48">
        <v>57818.6</v>
      </c>
      <c r="D8" s="48">
        <v>36961.51</v>
      </c>
      <c r="E8" s="5">
        <f t="shared" si="0"/>
        <v>63.926677574344595</v>
      </c>
      <c r="F8" s="48">
        <v>37885.440000000002</v>
      </c>
      <c r="G8" s="5">
        <f t="shared" si="1"/>
        <v>102.49970848052475</v>
      </c>
    </row>
    <row r="9" spans="1:7">
      <c r="A9" s="3" t="s">
        <v>11</v>
      </c>
      <c r="B9" s="7" t="s">
        <v>12</v>
      </c>
      <c r="C9" s="48">
        <v>1.8</v>
      </c>
      <c r="D9" s="48">
        <v>0</v>
      </c>
      <c r="E9" s="5">
        <f t="shared" si="0"/>
        <v>0</v>
      </c>
      <c r="F9" s="48">
        <v>11825.96</v>
      </c>
      <c r="G9" s="5">
        <v>0</v>
      </c>
    </row>
    <row r="10" spans="1:7" ht="94.5">
      <c r="A10" s="3" t="s">
        <v>13</v>
      </c>
      <c r="B10" s="7" t="s">
        <v>14</v>
      </c>
      <c r="C10" s="48">
        <v>17593.16</v>
      </c>
      <c r="D10" s="48">
        <v>11923.04</v>
      </c>
      <c r="E10" s="5">
        <f t="shared" si="0"/>
        <v>67.770883684340959</v>
      </c>
      <c r="F10" s="48">
        <v>2400</v>
      </c>
      <c r="G10" s="5">
        <f t="shared" si="1"/>
        <v>20.129094593325192</v>
      </c>
    </row>
    <row r="11" spans="1:7" ht="31.5">
      <c r="A11" s="3" t="s">
        <v>15</v>
      </c>
      <c r="B11" s="4" t="s">
        <v>16</v>
      </c>
      <c r="C11" s="5">
        <v>0</v>
      </c>
      <c r="D11" s="5">
        <v>0</v>
      </c>
      <c r="E11" s="5" t="e">
        <f t="shared" si="0"/>
        <v>#DIV/0!</v>
      </c>
      <c r="F11" s="48"/>
      <c r="G11" s="5" t="e">
        <f t="shared" si="1"/>
        <v>#DIV/0!</v>
      </c>
    </row>
    <row r="12" spans="1:7">
      <c r="A12" s="3" t="s">
        <v>17</v>
      </c>
      <c r="B12" s="4" t="s">
        <v>18</v>
      </c>
      <c r="C12" s="48">
        <v>6723.75</v>
      </c>
      <c r="D12" s="48">
        <v>0</v>
      </c>
      <c r="E12" s="5">
        <f t="shared" si="0"/>
        <v>0</v>
      </c>
      <c r="F12" s="48"/>
      <c r="G12" s="5">
        <v>0</v>
      </c>
    </row>
    <row r="13" spans="1:7" ht="48" thickBot="1">
      <c r="A13" s="8" t="s">
        <v>19</v>
      </c>
      <c r="B13" s="9" t="s">
        <v>20</v>
      </c>
      <c r="C13" s="48">
        <v>770</v>
      </c>
      <c r="D13" s="48">
        <v>577.47</v>
      </c>
      <c r="E13" s="5">
        <f t="shared" si="0"/>
        <v>74.996103896103904</v>
      </c>
      <c r="F13" s="48">
        <v>541.41999999999996</v>
      </c>
      <c r="G13" s="5">
        <f t="shared" si="1"/>
        <v>93.757251458950236</v>
      </c>
    </row>
    <row r="14" spans="1:7" ht="63.75" thickBot="1">
      <c r="A14" s="10" t="s">
        <v>21</v>
      </c>
      <c r="B14" s="11" t="s">
        <v>22</v>
      </c>
      <c r="C14" s="43">
        <f>SUM(C15:C17)</f>
        <v>129779.20999999999</v>
      </c>
      <c r="D14" s="43">
        <f>SUM(D15:D17)</f>
        <v>121271.98</v>
      </c>
      <c r="E14" s="43">
        <f>D14/C14*100</f>
        <v>93.44484374654462</v>
      </c>
      <c r="F14" s="43">
        <f>SUM(F15:F17)</f>
        <v>107882.52</v>
      </c>
      <c r="G14" s="43">
        <f t="shared" si="1"/>
        <v>88.959147859216941</v>
      </c>
    </row>
    <row r="15" spans="1:7" s="2" customFormat="1">
      <c r="A15" s="12" t="s">
        <v>23</v>
      </c>
      <c r="B15" s="6" t="s">
        <v>24</v>
      </c>
      <c r="C15" s="48">
        <v>809</v>
      </c>
      <c r="D15" s="48">
        <v>641.33000000000004</v>
      </c>
      <c r="E15" s="5">
        <f>D15/C15*100</f>
        <v>79.274412855377022</v>
      </c>
      <c r="F15" s="48">
        <v>562</v>
      </c>
      <c r="G15" s="5">
        <f t="shared" si="1"/>
        <v>87.630393089361164</v>
      </c>
    </row>
    <row r="16" spans="1:7" ht="94.5">
      <c r="A16" s="3" t="s">
        <v>25</v>
      </c>
      <c r="B16" s="6" t="s">
        <v>26</v>
      </c>
      <c r="C16" s="48">
        <v>6153.7</v>
      </c>
      <c r="D16" s="48">
        <v>5773.95</v>
      </c>
      <c r="E16" s="5">
        <f>D16/C16*100</f>
        <v>93.828915936753504</v>
      </c>
      <c r="F16" s="48">
        <v>4482.5</v>
      </c>
      <c r="G16" s="5">
        <f t="shared" si="1"/>
        <v>77.633162739545725</v>
      </c>
    </row>
    <row r="17" spans="1:7" ht="63.75" thickBot="1">
      <c r="A17" s="8" t="s">
        <v>27</v>
      </c>
      <c r="B17" s="13" t="s">
        <v>28</v>
      </c>
      <c r="C17" s="48">
        <v>122816.51</v>
      </c>
      <c r="D17" s="48">
        <v>114856.7</v>
      </c>
      <c r="E17" s="5">
        <f>D17/C17*100</f>
        <v>93.518941386626281</v>
      </c>
      <c r="F17" s="48">
        <v>102838.02</v>
      </c>
      <c r="G17" s="5">
        <f t="shared" si="1"/>
        <v>89.535934777857989</v>
      </c>
    </row>
    <row r="18" spans="1:7" s="2" customFormat="1" ht="16.5" thickBot="1">
      <c r="A18" s="10" t="s">
        <v>29</v>
      </c>
      <c r="B18" s="11" t="s">
        <v>30</v>
      </c>
      <c r="C18" s="43">
        <f>SUM(C19:C20,C21:C22)</f>
        <v>194030.71</v>
      </c>
      <c r="D18" s="44">
        <f>SUM(D19:D22)</f>
        <v>130226.43000000001</v>
      </c>
      <c r="E18" s="43">
        <f t="shared" si="0"/>
        <v>67.116401316059722</v>
      </c>
      <c r="F18" s="44">
        <f>SUM(F19:F20,F21:F22)</f>
        <v>101853.01000000001</v>
      </c>
      <c r="G18" s="5">
        <f t="shared" si="1"/>
        <v>78.21224155495932</v>
      </c>
    </row>
    <row r="19" spans="1:7" ht="31.5">
      <c r="A19" s="3" t="s">
        <v>31</v>
      </c>
      <c r="B19" s="6" t="s">
        <v>32</v>
      </c>
      <c r="C19" s="48">
        <v>358.6</v>
      </c>
      <c r="D19" s="48">
        <v>240.89</v>
      </c>
      <c r="E19" s="5">
        <f t="shared" si="0"/>
        <v>67.175125488008916</v>
      </c>
      <c r="F19" s="48">
        <v>49.86</v>
      </c>
      <c r="G19" s="5">
        <v>0</v>
      </c>
    </row>
    <row r="20" spans="1:7">
      <c r="A20" s="3" t="s">
        <v>33</v>
      </c>
      <c r="B20" s="4" t="s">
        <v>34</v>
      </c>
      <c r="C20" s="48">
        <v>8608.1</v>
      </c>
      <c r="D20" s="48">
        <v>5937.89</v>
      </c>
      <c r="E20" s="5">
        <f t="shared" si="0"/>
        <v>68.980262775757723</v>
      </c>
      <c r="F20" s="48">
        <v>6195.2</v>
      </c>
      <c r="G20" s="5">
        <f t="shared" si="1"/>
        <v>104.33335747209867</v>
      </c>
    </row>
    <row r="21" spans="1:7">
      <c r="A21" s="3" t="s">
        <v>35</v>
      </c>
      <c r="B21" s="14" t="s">
        <v>36</v>
      </c>
      <c r="C21" s="48">
        <v>63135.7</v>
      </c>
      <c r="D21" s="48">
        <v>58471.8</v>
      </c>
      <c r="E21" s="5">
        <f t="shared" si="0"/>
        <v>92.612895715102567</v>
      </c>
      <c r="F21" s="48">
        <v>32187.27</v>
      </c>
      <c r="G21" s="5">
        <f t="shared" si="1"/>
        <v>55.047510081783017</v>
      </c>
    </row>
    <row r="22" spans="1:7" ht="32.25" thickBot="1">
      <c r="A22" s="8" t="s">
        <v>37</v>
      </c>
      <c r="B22" s="9" t="s">
        <v>38</v>
      </c>
      <c r="C22" s="48">
        <v>121928.31</v>
      </c>
      <c r="D22" s="48">
        <v>65575.850000000006</v>
      </c>
      <c r="E22" s="5">
        <f t="shared" si="0"/>
        <v>53.7823004353952</v>
      </c>
      <c r="F22" s="48">
        <v>63420.68</v>
      </c>
      <c r="G22" s="5">
        <f t="shared" si="1"/>
        <v>96.713469974083438</v>
      </c>
    </row>
    <row r="23" spans="1:7" s="2" customFormat="1" ht="32.25" thickBot="1">
      <c r="A23" s="10" t="s">
        <v>39</v>
      </c>
      <c r="B23" s="11" t="s">
        <v>40</v>
      </c>
      <c r="C23" s="43">
        <f>SUM(,C24:C25)</f>
        <v>134593.9</v>
      </c>
      <c r="D23" s="43">
        <f>SUM(,D24:D25)</f>
        <v>82923.23</v>
      </c>
      <c r="E23" s="43">
        <f>D23/C23*100</f>
        <v>61.609946661772931</v>
      </c>
      <c r="F23" s="43">
        <f>SUM(,F24:F25)</f>
        <v>55684.91</v>
      </c>
      <c r="G23" s="43">
        <f t="shared" si="1"/>
        <v>67.152364904261447</v>
      </c>
    </row>
    <row r="24" spans="1:7">
      <c r="A24" s="12" t="s">
        <v>41</v>
      </c>
      <c r="B24" s="15" t="s">
        <v>42</v>
      </c>
      <c r="C24" s="48">
        <v>131</v>
      </c>
      <c r="D24" s="48">
        <v>82.61</v>
      </c>
      <c r="E24" s="5">
        <f>D24/C24*100</f>
        <v>63.061068702290079</v>
      </c>
      <c r="F24" s="48">
        <v>168.11</v>
      </c>
      <c r="G24" s="5">
        <f t="shared" si="1"/>
        <v>203.4983658152766</v>
      </c>
    </row>
    <row r="25" spans="1:7" ht="16.5" thickBot="1">
      <c r="A25" s="8" t="s">
        <v>43</v>
      </c>
      <c r="B25" s="9" t="s">
        <v>44</v>
      </c>
      <c r="C25" s="48">
        <v>134462.9</v>
      </c>
      <c r="D25" s="48">
        <v>82840.62</v>
      </c>
      <c r="E25" s="5">
        <f>D25/C25*100</f>
        <v>61.608532911308622</v>
      </c>
      <c r="F25" s="48">
        <v>55516.800000000003</v>
      </c>
      <c r="G25" s="5">
        <f t="shared" si="1"/>
        <v>67.016398476979049</v>
      </c>
    </row>
    <row r="26" spans="1:7" ht="32.25" thickBot="1">
      <c r="A26" s="10" t="s">
        <v>45</v>
      </c>
      <c r="B26" s="16" t="s">
        <v>46</v>
      </c>
      <c r="C26" s="43">
        <f>C27</f>
        <v>606</v>
      </c>
      <c r="D26" s="43">
        <f>D27</f>
        <v>94.33</v>
      </c>
      <c r="E26" s="43">
        <f>D26/C26*100</f>
        <v>15.566006600660065</v>
      </c>
      <c r="F26" s="43">
        <f>F27</f>
        <v>333.14</v>
      </c>
      <c r="G26" s="5">
        <f t="shared" si="1"/>
        <v>353.16442277112264</v>
      </c>
    </row>
    <row r="27" spans="1:7" ht="32.25" thickBot="1">
      <c r="A27" s="19" t="s">
        <v>47</v>
      </c>
      <c r="B27" s="17" t="s">
        <v>48</v>
      </c>
      <c r="C27" s="48">
        <v>606</v>
      </c>
      <c r="D27" s="48">
        <v>94.33</v>
      </c>
      <c r="E27" s="5">
        <f>D27/C27*100</f>
        <v>15.566006600660065</v>
      </c>
      <c r="F27" s="48">
        <v>333.14</v>
      </c>
      <c r="G27" s="5">
        <f t="shared" si="1"/>
        <v>353.16442277112264</v>
      </c>
    </row>
    <row r="28" spans="1:7" ht="16.5" thickBot="1">
      <c r="A28" s="10" t="s">
        <v>49</v>
      </c>
      <c r="B28" s="11" t="s">
        <v>50</v>
      </c>
      <c r="C28" s="44">
        <f>SUM(C29:C34)</f>
        <v>594221.38</v>
      </c>
      <c r="D28" s="44">
        <f>SUM(D29:D34)</f>
        <v>359900.45999999996</v>
      </c>
      <c r="E28" s="43">
        <f>SUM(E29:E30,E33:E33,E34)</f>
        <v>263.31424018020448</v>
      </c>
      <c r="F28" s="44">
        <f>SUM(F29:F34)</f>
        <v>423946.66</v>
      </c>
      <c r="G28" s="43">
        <f t="shared" si="1"/>
        <v>117.79553157559177</v>
      </c>
    </row>
    <row r="29" spans="1:7">
      <c r="A29" s="12" t="s">
        <v>51</v>
      </c>
      <c r="B29" s="18" t="s">
        <v>52</v>
      </c>
      <c r="C29" s="48">
        <v>134051.57999999999</v>
      </c>
      <c r="D29" s="48">
        <v>85195.42</v>
      </c>
      <c r="E29" s="5">
        <f>D29/C29*100</f>
        <v>63.554208014556792</v>
      </c>
      <c r="F29" s="48">
        <v>117377.48</v>
      </c>
      <c r="G29" s="5">
        <f t="shared" si="1"/>
        <v>137.7744014877795</v>
      </c>
    </row>
    <row r="30" spans="1:7">
      <c r="A30" s="3" t="s">
        <v>53</v>
      </c>
      <c r="B30" s="4" t="s">
        <v>54</v>
      </c>
      <c r="C30" s="48">
        <v>338320.2</v>
      </c>
      <c r="D30" s="48">
        <v>195560.36</v>
      </c>
      <c r="E30" s="5">
        <f t="shared" si="0"/>
        <v>57.803335420113847</v>
      </c>
      <c r="F30" s="48">
        <v>234028.48</v>
      </c>
      <c r="G30" s="5">
        <f t="shared" si="1"/>
        <v>119.67071445358354</v>
      </c>
    </row>
    <row r="31" spans="1:7" ht="31.5">
      <c r="A31" s="3" t="s">
        <v>55</v>
      </c>
      <c r="B31" s="4" t="s">
        <v>56</v>
      </c>
      <c r="C31" s="48">
        <v>58726.58</v>
      </c>
      <c r="D31" s="48">
        <v>35417.5</v>
      </c>
      <c r="E31" s="5">
        <f>D31/C31*100</f>
        <v>60.309147919051298</v>
      </c>
      <c r="F31" s="48">
        <v>44575.54</v>
      </c>
      <c r="G31" s="5">
        <f t="shared" si="1"/>
        <v>125.85738688501446</v>
      </c>
    </row>
    <row r="32" spans="1:7" s="2" customFormat="1" ht="47.25">
      <c r="A32" s="3" t="s">
        <v>57</v>
      </c>
      <c r="B32" s="4" t="s">
        <v>58</v>
      </c>
      <c r="C32" s="48">
        <v>0</v>
      </c>
      <c r="D32" s="48">
        <v>0</v>
      </c>
      <c r="E32" s="5">
        <v>0</v>
      </c>
      <c r="F32" s="48">
        <v>6.23</v>
      </c>
      <c r="G32" s="5">
        <v>0</v>
      </c>
    </row>
    <row r="33" spans="1:7" ht="31.5">
      <c r="A33" s="3" t="s">
        <v>59</v>
      </c>
      <c r="B33" s="4" t="s">
        <v>60</v>
      </c>
      <c r="C33" s="48">
        <v>11094.9</v>
      </c>
      <c r="D33" s="48">
        <v>8166.76</v>
      </c>
      <c r="E33" s="5">
        <f t="shared" si="0"/>
        <v>73.608234414010042</v>
      </c>
      <c r="F33" s="48">
        <v>5823.05</v>
      </c>
      <c r="G33" s="5">
        <f t="shared" si="1"/>
        <v>71.301838183073826</v>
      </c>
    </row>
    <row r="34" spans="1:7" ht="32.25" thickBot="1">
      <c r="A34" s="8" t="s">
        <v>61</v>
      </c>
      <c r="B34" s="9" t="s">
        <v>62</v>
      </c>
      <c r="C34" s="48">
        <v>52028.12</v>
      </c>
      <c r="D34" s="48">
        <v>35560.42</v>
      </c>
      <c r="E34" s="5">
        <f t="shared" si="0"/>
        <v>68.348462331523791</v>
      </c>
      <c r="F34" s="48">
        <v>22135.88</v>
      </c>
      <c r="G34" s="5">
        <f t="shared" si="1"/>
        <v>62.248646107104477</v>
      </c>
    </row>
    <row r="35" spans="1:7" ht="32.25" thickBot="1">
      <c r="A35" s="10" t="s">
        <v>63</v>
      </c>
      <c r="B35" s="11" t="s">
        <v>64</v>
      </c>
      <c r="C35" s="45">
        <f>SUM(C36,C37)</f>
        <v>106275.33</v>
      </c>
      <c r="D35" s="45">
        <f>SUM(D36,D37)</f>
        <v>74689.009999999995</v>
      </c>
      <c r="E35" s="47">
        <f t="shared" si="0"/>
        <v>70.278784361337671</v>
      </c>
      <c r="F35" s="45">
        <f>SUM(F36,F37)</f>
        <v>116833.08</v>
      </c>
      <c r="G35" s="43">
        <f t="shared" si="1"/>
        <v>156.4260658964418</v>
      </c>
    </row>
    <row r="36" spans="1:7">
      <c r="A36" s="12" t="s">
        <v>65</v>
      </c>
      <c r="B36" s="6" t="s">
        <v>66</v>
      </c>
      <c r="C36" s="48">
        <v>90367.73</v>
      </c>
      <c r="D36" s="48">
        <v>68185.759999999995</v>
      </c>
      <c r="E36" s="5">
        <f t="shared" si="0"/>
        <v>75.453660283377701</v>
      </c>
      <c r="F36" s="48">
        <v>111691.03</v>
      </c>
      <c r="G36" s="5">
        <f t="shared" si="1"/>
        <v>163.80404060906559</v>
      </c>
    </row>
    <row r="37" spans="1:7" s="2" customFormat="1" ht="32.25" thickBot="1">
      <c r="A37" s="8" t="s">
        <v>67</v>
      </c>
      <c r="B37" s="9" t="s">
        <v>68</v>
      </c>
      <c r="C37" s="48">
        <v>15907.6</v>
      </c>
      <c r="D37" s="48">
        <v>6503.25</v>
      </c>
      <c r="E37" s="5">
        <f t="shared" si="0"/>
        <v>40.881402600015086</v>
      </c>
      <c r="F37" s="48">
        <v>5142.05</v>
      </c>
      <c r="G37" s="5">
        <f t="shared" si="1"/>
        <v>79.068927074924076</v>
      </c>
    </row>
    <row r="38" spans="1:7" ht="16.5" thickBot="1">
      <c r="A38" s="10" t="s">
        <v>69</v>
      </c>
      <c r="B38" s="11" t="s">
        <v>70</v>
      </c>
      <c r="C38" s="46">
        <f>C39</f>
        <v>0</v>
      </c>
      <c r="D38" s="46">
        <f>D39</f>
        <v>0</v>
      </c>
      <c r="E38" s="43">
        <v>0</v>
      </c>
      <c r="F38" s="46">
        <f>F39</f>
        <v>0</v>
      </c>
      <c r="G38" s="5">
        <v>0</v>
      </c>
    </row>
    <row r="39" spans="1:7" ht="32.25" thickBot="1">
      <c r="A39" s="19" t="s">
        <v>71</v>
      </c>
      <c r="B39" s="20" t="s">
        <v>72</v>
      </c>
      <c r="C39" s="22">
        <v>0</v>
      </c>
      <c r="D39" s="22">
        <v>0</v>
      </c>
      <c r="E39" s="5">
        <v>0</v>
      </c>
      <c r="F39" s="22">
        <v>0</v>
      </c>
      <c r="G39" s="5">
        <v>0</v>
      </c>
    </row>
    <row r="40" spans="1:7" ht="16.5" thickBot="1">
      <c r="A40" s="10" t="s">
        <v>73</v>
      </c>
      <c r="B40" s="11" t="s">
        <v>74</v>
      </c>
      <c r="C40" s="45">
        <f>SUM(C41,C42,C43,C44,C45)</f>
        <v>166883.97</v>
      </c>
      <c r="D40" s="45">
        <f>SUM(D41:D45)</f>
        <v>111398.29</v>
      </c>
      <c r="E40" s="47">
        <f t="shared" si="0"/>
        <v>66.751941483654775</v>
      </c>
      <c r="F40" s="45">
        <f>SUM(F41,F42,F43,F44,F45)</f>
        <v>118419.17000000001</v>
      </c>
      <c r="G40" s="43">
        <f t="shared" si="1"/>
        <v>106.3025024890418</v>
      </c>
    </row>
    <row r="41" spans="1:7" s="2" customFormat="1" ht="63">
      <c r="A41" s="12" t="s">
        <v>75</v>
      </c>
      <c r="B41" s="21" t="s">
        <v>76</v>
      </c>
      <c r="C41" s="48">
        <v>7581</v>
      </c>
      <c r="D41" s="48">
        <v>5651.84</v>
      </c>
      <c r="E41" s="5">
        <f t="shared" si="0"/>
        <v>74.552697533306954</v>
      </c>
      <c r="F41" s="48">
        <v>4931.96</v>
      </c>
      <c r="G41" s="5">
        <f t="shared" si="1"/>
        <v>87.262909070320461</v>
      </c>
    </row>
    <row r="42" spans="1:7" ht="31.5">
      <c r="A42" s="3" t="s">
        <v>77</v>
      </c>
      <c r="B42" s="4" t="s">
        <v>78</v>
      </c>
      <c r="C42" s="48">
        <v>51945.9</v>
      </c>
      <c r="D42" s="48">
        <v>34778.03</v>
      </c>
      <c r="E42" s="5">
        <f t="shared" si="0"/>
        <v>66.950481173682618</v>
      </c>
      <c r="F42" s="48">
        <v>36449.51</v>
      </c>
      <c r="G42" s="5">
        <f t="shared" si="1"/>
        <v>104.80613766794727</v>
      </c>
    </row>
    <row r="43" spans="1:7" ht="31.5">
      <c r="A43" s="3" t="s">
        <v>79</v>
      </c>
      <c r="B43" s="4" t="s">
        <v>80</v>
      </c>
      <c r="C43" s="48">
        <v>77436.509999999995</v>
      </c>
      <c r="D43" s="48">
        <v>51507.46</v>
      </c>
      <c r="E43" s="5">
        <f t="shared" si="0"/>
        <v>66.515730112320398</v>
      </c>
      <c r="F43" s="48">
        <v>52132.81</v>
      </c>
      <c r="G43" s="5">
        <f t="shared" si="1"/>
        <v>101.21409597755353</v>
      </c>
    </row>
    <row r="44" spans="1:7">
      <c r="A44" s="3" t="s">
        <v>81</v>
      </c>
      <c r="B44" s="4" t="s">
        <v>82</v>
      </c>
      <c r="C44" s="48">
        <v>16156.1</v>
      </c>
      <c r="D44" s="48">
        <v>9850.27</v>
      </c>
      <c r="E44" s="5">
        <f t="shared" si="0"/>
        <v>60.96935522805628</v>
      </c>
      <c r="F44" s="48">
        <v>9734.1</v>
      </c>
      <c r="G44" s="5">
        <f t="shared" si="1"/>
        <v>98.820641464650208</v>
      </c>
    </row>
    <row r="45" spans="1:7" ht="32.25" thickBot="1">
      <c r="A45" s="8" t="s">
        <v>83</v>
      </c>
      <c r="B45" s="9" t="s">
        <v>84</v>
      </c>
      <c r="C45" s="48">
        <v>13764.46</v>
      </c>
      <c r="D45" s="48">
        <v>9610.69</v>
      </c>
      <c r="E45" s="5">
        <f t="shared" si="0"/>
        <v>69.822499393365248</v>
      </c>
      <c r="F45" s="48">
        <v>15170.79</v>
      </c>
      <c r="G45" s="5">
        <f t="shared" si="1"/>
        <v>157.85328628849751</v>
      </c>
    </row>
    <row r="46" spans="1:7" ht="32.25" thickBot="1">
      <c r="A46" s="23">
        <v>1100</v>
      </c>
      <c r="B46" s="24" t="s">
        <v>85</v>
      </c>
      <c r="C46" s="43">
        <f>SUM(C47:C47)</f>
        <v>52866.49</v>
      </c>
      <c r="D46" s="43">
        <f>SUM(D47:D47)</f>
        <v>33518.36</v>
      </c>
      <c r="E46" s="43">
        <f t="shared" si="0"/>
        <v>63.401901658309455</v>
      </c>
      <c r="F46" s="43">
        <f>SUM(F47:F47)</f>
        <v>26407</v>
      </c>
      <c r="G46" s="43">
        <f t="shared" si="1"/>
        <v>78.783687507384016</v>
      </c>
    </row>
    <row r="47" spans="1:7" ht="16.5" thickBot="1">
      <c r="A47" s="19">
        <v>1101</v>
      </c>
      <c r="B47" s="25" t="s">
        <v>86</v>
      </c>
      <c r="C47" s="48">
        <v>52866.49</v>
      </c>
      <c r="D47" s="48">
        <v>33518.36</v>
      </c>
      <c r="E47" s="5">
        <f t="shared" si="0"/>
        <v>63.401901658309455</v>
      </c>
      <c r="F47" s="48">
        <v>26407</v>
      </c>
      <c r="G47" s="5">
        <f t="shared" si="1"/>
        <v>78.783687507384016</v>
      </c>
    </row>
    <row r="48" spans="1:7" ht="32.25" thickBot="1">
      <c r="A48" s="10" t="s">
        <v>87</v>
      </c>
      <c r="B48" s="26" t="s">
        <v>88</v>
      </c>
      <c r="C48" s="43">
        <f>C49</f>
        <v>494</v>
      </c>
      <c r="D48" s="43">
        <f>D49</f>
        <v>230.4</v>
      </c>
      <c r="E48" s="43">
        <f>D48/C48*100</f>
        <v>46.639676113360323</v>
      </c>
      <c r="F48" s="43">
        <f>F49</f>
        <v>186.4</v>
      </c>
      <c r="G48" s="43">
        <v>0</v>
      </c>
    </row>
    <row r="49" spans="1:7" ht="32.25" thickBot="1">
      <c r="A49" s="19" t="s">
        <v>89</v>
      </c>
      <c r="B49" s="27" t="s">
        <v>90</v>
      </c>
      <c r="C49" s="48">
        <v>494</v>
      </c>
      <c r="D49" s="48">
        <v>230.4</v>
      </c>
      <c r="E49" s="5">
        <f>D49/C49*100</f>
        <v>46.639676113360323</v>
      </c>
      <c r="F49" s="48">
        <v>186.4</v>
      </c>
      <c r="G49" s="5">
        <v>0</v>
      </c>
    </row>
    <row r="50" spans="1:7" s="2" customFormat="1" ht="32.25" thickBot="1">
      <c r="A50" s="10" t="s">
        <v>91</v>
      </c>
      <c r="B50" s="28" t="s">
        <v>92</v>
      </c>
      <c r="C50" s="45">
        <f>SUM(C51:C51)</f>
        <v>32197.5</v>
      </c>
      <c r="D50" s="45">
        <f>SUM(D51:D51)</f>
        <v>25727</v>
      </c>
      <c r="E50" s="47">
        <f t="shared" si="0"/>
        <v>79.9037192328597</v>
      </c>
      <c r="F50" s="45">
        <f>SUM(F51:F51)</f>
        <v>52129</v>
      </c>
      <c r="G50" s="43">
        <f t="shared" si="1"/>
        <v>202.62370272476389</v>
      </c>
    </row>
    <row r="51" spans="1:7" ht="95.25" thickBot="1">
      <c r="A51" s="29" t="s">
        <v>93</v>
      </c>
      <c r="B51" s="30" t="s">
        <v>94</v>
      </c>
      <c r="C51" s="48">
        <v>32197.5</v>
      </c>
      <c r="D51" s="48">
        <v>25727</v>
      </c>
      <c r="E51" s="5">
        <f t="shared" si="0"/>
        <v>79.9037192328597</v>
      </c>
      <c r="F51" s="48">
        <v>52129</v>
      </c>
      <c r="G51" s="5">
        <f t="shared" si="1"/>
        <v>202.62370272476389</v>
      </c>
    </row>
  </sheetData>
  <mergeCells count="1">
    <mergeCell ref="A2:G2"/>
  </mergeCells>
  <pageMargins left="0.51181102362204722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2024-10-09T10:26:23Z</cp:lastPrinted>
  <dcterms:created xsi:type="dcterms:W3CDTF">2023-03-30T12:32:29Z</dcterms:created>
  <dcterms:modified xsi:type="dcterms:W3CDTF">2024-10-09T11:24:22Z</dcterms:modified>
</cp:coreProperties>
</file>