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1" r:id="rId1"/>
  </sheets>
  <calcPr calcId="125725"/>
</workbook>
</file>

<file path=xl/calcChain.xml><?xml version="1.0" encoding="utf-8"?>
<calcChain xmlns="http://schemas.openxmlformats.org/spreadsheetml/2006/main">
  <c r="D50" i="1"/>
  <c r="C50"/>
  <c r="D48"/>
  <c r="C48"/>
  <c r="D46"/>
  <c r="C46"/>
  <c r="D40"/>
  <c r="C40"/>
  <c r="D38"/>
  <c r="C38"/>
  <c r="D35"/>
  <c r="C35"/>
  <c r="D28"/>
  <c r="C28"/>
  <c r="D26"/>
  <c r="C26"/>
  <c r="D23"/>
  <c r="C23"/>
  <c r="D5" l="1"/>
  <c r="C5"/>
  <c r="E51"/>
  <c r="E49"/>
  <c r="E47"/>
  <c r="E45"/>
  <c r="E44"/>
  <c r="E43"/>
  <c r="E42"/>
  <c r="E41"/>
  <c r="E37"/>
  <c r="E36"/>
  <c r="E34"/>
  <c r="E33"/>
  <c r="E31"/>
  <c r="E30"/>
  <c r="E29"/>
  <c r="E27"/>
  <c r="E25"/>
  <c r="E24"/>
  <c r="E22"/>
  <c r="E21"/>
  <c r="E20"/>
  <c r="E19"/>
  <c r="D18"/>
  <c r="C18"/>
  <c r="E17"/>
  <c r="E16"/>
  <c r="E15"/>
  <c r="D14"/>
  <c r="C14"/>
  <c r="E13"/>
  <c r="E12"/>
  <c r="E11"/>
  <c r="E10"/>
  <c r="E9"/>
  <c r="E8"/>
  <c r="E7"/>
  <c r="E6"/>
  <c r="D4" l="1"/>
  <c r="E50"/>
  <c r="C4"/>
  <c r="E40"/>
  <c r="E46"/>
  <c r="E35"/>
  <c r="E26"/>
  <c r="E18"/>
  <c r="E28"/>
  <c r="E23"/>
  <c r="E48"/>
  <c r="E14"/>
  <c r="E5"/>
  <c r="E4" l="1"/>
</calcChain>
</file>

<file path=xl/sharedStrings.xml><?xml version="1.0" encoding="utf-8"?>
<sst xmlns="http://schemas.openxmlformats.org/spreadsheetml/2006/main" count="99" uniqueCount="99">
  <si>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</si>
  <si>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</si>
  <si>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</si>
  <si>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</si>
  <si>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</si>
  <si>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</si>
  <si>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</si>
  <si>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</si>
  <si>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</si>
  <si>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</si>
  <si>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</si>
  <si>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</si>
  <si>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</si>
  <si>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</si>
  <si>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0111</t>
  </si>
  <si>
    <t>0113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</si>
  <si>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</si>
  <si>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</si>
  <si>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</si>
  <si>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</si>
  <si>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</si>
  <si>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</si>
  <si>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</si>
  <si>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</si>
  <si>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</si>
  <si>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</si>
  <si>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</si>
  <si>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</si>
  <si>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</si>
  <si>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</si>
  <si>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</si>
  <si>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</si>
  <si>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</si>
  <si>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</si>
  <si>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</si>
  <si>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</si>
  <si>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</si>
  <si>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</si>
  <si>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</si>
  <si>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</si>
  <si>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</si>
  <si>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</si>
  <si>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0701</t>
  </si>
  <si>
    <t>Дошкольное образование</t>
  </si>
  <si>
    <t>0702</t>
  </si>
  <si>
    <t>0703</t>
  </si>
  <si>
    <t>0705</t>
  </si>
  <si>
    <t>Профессиональная подготовка, переподготовка и повышение квалификации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</si>
  <si>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</si>
  <si>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</si>
  <si>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</si>
  <si>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</si>
  <si>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</si>
  <si>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</si>
  <si>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</si>
  <si>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0900</t>
  </si>
  <si>
    <t>Здравоохранение</t>
  </si>
  <si>
    <t>0909</t>
  </si>
  <si>
    <t>1000</t>
  </si>
  <si>
    <t>Социальная политика</t>
  </si>
  <si>
    <t>1001</t>
  </si>
  <si>
    <t>1002</t>
  </si>
  <si>
    <t>1003</t>
  </si>
  <si>
    <t>Социальное обеспечение населения</t>
  </si>
  <si>
    <t>1004</t>
  </si>
  <si>
    <t>Охрана семьи и детства</t>
  </si>
  <si>
    <t>1006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</si>
  <si>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</si>
  <si>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</si>
  <si>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</si>
  <si>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</si>
  <si>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</si>
  <si>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</si>
  <si>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</si>
  <si>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 высшего должностного лица</t>
  </si>
  <si>
    <t>Функционирование Правительства РФ, высших органов исполнительной власти субъектов РФ, местных администраций</t>
  </si>
  <si>
    <t xml:space="preserve">Обеспечение проведения выборов и референдумов </t>
  </si>
  <si>
    <t>*Резервные фонды</t>
  </si>
  <si>
    <t xml:space="preserve">Другие общегосударственные вопросы </t>
  </si>
  <si>
    <t xml:space="preserve">Сельское хозяйство и рыболовство </t>
  </si>
  <si>
    <t xml:space="preserve">Транспорт </t>
  </si>
  <si>
    <t>Дорожное хозяйство</t>
  </si>
  <si>
    <t xml:space="preserve">Образование </t>
  </si>
  <si>
    <t xml:space="preserve">Общее образование </t>
  </si>
  <si>
    <t>Дополнительное образование</t>
  </si>
  <si>
    <t xml:space="preserve">Молодежная политика и оздоровление детей </t>
  </si>
  <si>
    <t xml:space="preserve">Культура и кинематография  </t>
  </si>
  <si>
    <t xml:space="preserve">Другие вопросы в области культуры и кинематографии </t>
  </si>
  <si>
    <t>Другие вопросы в области здравоохранения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</si>
  <si>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</si>
  <si>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</si>
  <si>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</si>
  <si>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</si>
  <si>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</si>
  <si>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Межбюджетные трансферты</t>
  </si>
  <si>
    <t>Уточненные бюджетные назначения на 1.10.2024 год, тыс. руб.</t>
  </si>
  <si>
    <t>Фактическое исполнение по состоянию на 01.10.2024 года, тыс. руб.</t>
  </si>
  <si>
    <t>% исполнения годового плана по состоянию на 01.10.2024 года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</si>
  <si>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9 месяцев 2024 года в сравнении с запланированными значениями на соответствующий финансовый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</si>
</sst>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 applyNumberFormat="0" applyFont="0" applyFill="0" applyBorder="0" applyAlignment="0" applyProtection="0">
      <alignment vertical="top"/>
    </xf>
  </cellStyleXfs>
  <cellXfs count="5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165" fontId="4" fillId="0" borderId="5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/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/>
    <xf numFmtId="165" fontId="4" fillId="0" borderId="6" xfId="0" applyNumberFormat="1" applyFont="1" applyFill="1" applyBorder="1" applyAlignment="1"/>
    <xf numFmtId="165" fontId="3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/>
    <xf numFmtId="0" fontId="4" fillId="0" borderId="7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165" fontId="4" fillId="0" borderId="6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4" fillId="0" borderId="7" xfId="2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/>
    <xf numFmtId="0" fontId="4" fillId="0" borderId="5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wrapText="1"/>
    </xf>
    <xf numFmtId="49" fontId="4" fillId="0" borderId="5" xfId="2" applyNumberFormat="1" applyFont="1" applyFill="1" applyBorder="1" applyAlignment="1" applyProtection="1">
      <alignment horizontal="left" vertical="center" wrapText="1"/>
    </xf>
    <xf numFmtId="3" fontId="4" fillId="0" borderId="8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4" fillId="0" borderId="10" xfId="1" applyNumberFormat="1" applyFont="1" applyFill="1" applyBorder="1" applyAlignment="1">
      <alignment horizontal="center" vertical="center" wrapText="1" readingOrder="1"/>
    </xf>
    <xf numFmtId="3" fontId="4" fillId="0" borderId="3" xfId="1" applyNumberFormat="1" applyFont="1" applyFill="1" applyBorder="1" applyAlignment="1">
      <alignment horizontal="center" vertical="center" wrapText="1" readingOrder="1"/>
    </xf>
    <xf numFmtId="165" fontId="4" fillId="0" borderId="1" xfId="0" applyNumberFormat="1" applyFont="1" applyBorder="1" applyAlignment="1" applyProtection="1">
      <alignment horizontal="righ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left" vertical="center" wrapText="1" readingOrder="1"/>
    </xf>
    <xf numFmtId="165" fontId="3" fillId="2" borderId="9" xfId="1" applyNumberFormat="1" applyFont="1" applyFill="1" applyBorder="1" applyAlignment="1">
      <alignment horizontal="right" vertical="center" wrapText="1" readingOrder="1"/>
    </xf>
    <xf numFmtId="165" fontId="3" fillId="2" borderId="10" xfId="1" applyNumberFormat="1" applyFont="1" applyFill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Border="1" applyAlignment="1" applyProtection="1">
      <alignment horizontal="right" vertical="center" wrapText="1"/>
    </xf>
    <xf numFmtId="0" fontId="4" fillId="0" borderId="6" xfId="0" applyFont="1" applyFill="1" applyBorder="1" applyAlignment="1">
      <alignment horizontal="center" vertical="center"/>
    </xf>
    <xf numFmtId="165" fontId="4" fillId="0" borderId="6" xfId="0" applyNumberFormat="1" applyFont="1" applyBorder="1" applyAlignment="1" applyProtection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1"/>
  <sheetViews>
    <sheetView tabSelected="1" workbookViewId="0">
      <selection activeCell="A3" sqref="A3"/>
    </sheetView>
  </sheetViews>
  <sheetFormatPr defaultRowHeight="15.75"/>
  <cols>
    <col min="1" max="1" width="6.7109375" style="1" customWidth="1"/>
    <col min="2" max="2" width="29.85546875" style="4" customWidth="1"/>
    <col min="3" max="3" width="18.7109375" style="1" customWidth="1"/>
    <col min="4" max="4" width="18.28515625" style="1" customWidth="1"/>
    <col min="5" max="5" width="16.85546875" style="1" customWidth="1"/>
    <col min="6" max="16384" width="9.140625" style="1"/>
  </cols>
  <sheetData>
    <row r="2" spans="1:6" ht="104.25" customHeight="1" thickBot="1">
      <c r="A2" s="54" t="s">
        <v>98</v>
      </c>
      <c r="B2" s="54"/>
      <c r="C2" s="54"/>
      <c r="D2" s="54"/>
      <c r="E2" s="54"/>
    </row>
    <row r="3" spans="1:6" ht="79.5" thickBot="1">
      <c r="A3" s="35" t="s">
        <v>0</v>
      </c>
      <c r="B3" s="36" t="s">
        <v>1</v>
      </c>
      <c r="C3" s="38" t="s">
        <v>95</v>
      </c>
      <c r="D3" s="53" t="s">
        <v>96</v>
      </c>
      <c r="E3" s="37" t="s">
        <v>97</v>
      </c>
    </row>
    <row r="4" spans="1:6" ht="33" customHeight="1" thickBot="1">
      <c r="A4" s="40"/>
      <c r="B4" s="41" t="s">
        <v>2</v>
      </c>
      <c r="C4" s="42">
        <f>SUM(C5,C14,C18,C23,C26,C28,C35,C38,C40,C46,C48,C50)</f>
        <v>1500103.6</v>
      </c>
      <c r="D4" s="42">
        <f>SUM(D5,D14,D18,D23,D26,D28,D35,D38,D40,D46,D48,D50)</f>
        <v>993697.1100000001</v>
      </c>
      <c r="E4" s="43">
        <f t="shared" ref="E4:E51" si="0">D4/C4*100</f>
        <v>66.241898892849804</v>
      </c>
      <c r="F4" s="2"/>
    </row>
    <row r="5" spans="1:6" s="3" customFormat="1" ht="32.25" thickBot="1">
      <c r="A5" s="28" t="s">
        <v>3</v>
      </c>
      <c r="B5" s="47" t="s">
        <v>4</v>
      </c>
      <c r="C5" s="11">
        <f>SUM(C6:C13)</f>
        <v>88155.11</v>
      </c>
      <c r="D5" s="11">
        <f>SUM(D6:D13)</f>
        <v>53717.62</v>
      </c>
      <c r="E5" s="29">
        <f t="shared" si="0"/>
        <v>60.935344530793515</v>
      </c>
    </row>
    <row r="6" spans="1:6" ht="31.5">
      <c r="A6" s="45" t="s">
        <v>5</v>
      </c>
      <c r="B6" s="5" t="s">
        <v>74</v>
      </c>
      <c r="C6" s="46">
        <v>3788</v>
      </c>
      <c r="D6" s="46">
        <v>3144.2</v>
      </c>
      <c r="E6" s="6">
        <f t="shared" si="0"/>
        <v>83.00422386483632</v>
      </c>
    </row>
    <row r="7" spans="1:6" ht="110.25">
      <c r="A7" s="44" t="s">
        <v>6</v>
      </c>
      <c r="B7" s="7" t="s">
        <v>7</v>
      </c>
      <c r="C7" s="39">
        <v>1459.8</v>
      </c>
      <c r="D7" s="39">
        <v>1111.4000000000001</v>
      </c>
      <c r="E7" s="8">
        <f t="shared" si="0"/>
        <v>76.133716947527063</v>
      </c>
    </row>
    <row r="8" spans="1:6" ht="78.75">
      <c r="A8" s="44" t="s">
        <v>8</v>
      </c>
      <c r="B8" s="7" t="s">
        <v>75</v>
      </c>
      <c r="C8" s="39">
        <v>57818.6</v>
      </c>
      <c r="D8" s="39">
        <v>36961.51</v>
      </c>
      <c r="E8" s="8">
        <f t="shared" si="0"/>
        <v>63.926677574344595</v>
      </c>
    </row>
    <row r="9" spans="1:6">
      <c r="A9" s="44" t="s">
        <v>9</v>
      </c>
      <c r="B9" s="9" t="s">
        <v>10</v>
      </c>
      <c r="C9" s="39">
        <v>1.8</v>
      </c>
      <c r="D9" s="39">
        <v>0</v>
      </c>
      <c r="E9" s="8">
        <f t="shared" si="0"/>
        <v>0</v>
      </c>
    </row>
    <row r="10" spans="1:6" ht="94.5">
      <c r="A10" s="44" t="s">
        <v>11</v>
      </c>
      <c r="B10" s="9" t="s">
        <v>12</v>
      </c>
      <c r="C10" s="39">
        <v>17593.16</v>
      </c>
      <c r="D10" s="39">
        <v>11923.04</v>
      </c>
      <c r="E10" s="8">
        <f t="shared" si="0"/>
        <v>67.770883684340959</v>
      </c>
    </row>
    <row r="11" spans="1:6" ht="31.5">
      <c r="A11" s="44" t="s">
        <v>13</v>
      </c>
      <c r="B11" s="7" t="s">
        <v>76</v>
      </c>
      <c r="C11" s="8">
        <v>0</v>
      </c>
      <c r="D11" s="8">
        <v>0</v>
      </c>
      <c r="E11" s="8" t="e">
        <f t="shared" si="0"/>
        <v>#DIV/0!</v>
      </c>
    </row>
    <row r="12" spans="1:6">
      <c r="A12" s="44" t="s">
        <v>14</v>
      </c>
      <c r="B12" s="7" t="s">
        <v>77</v>
      </c>
      <c r="C12" s="39">
        <v>6723.75</v>
      </c>
      <c r="D12" s="39">
        <v>0</v>
      </c>
      <c r="E12" s="8">
        <f t="shared" si="0"/>
        <v>0</v>
      </c>
    </row>
    <row r="13" spans="1:6" ht="48" thickBot="1">
      <c r="A13" s="48" t="s">
        <v>15</v>
      </c>
      <c r="B13" s="16" t="s">
        <v>78</v>
      </c>
      <c r="C13" s="49">
        <v>770</v>
      </c>
      <c r="D13" s="49">
        <v>577.47</v>
      </c>
      <c r="E13" s="15">
        <f t="shared" si="0"/>
        <v>74.996103896103904</v>
      </c>
    </row>
    <row r="14" spans="1:6" ht="63.75" thickBot="1">
      <c r="A14" s="28" t="s">
        <v>16</v>
      </c>
      <c r="B14" s="10" t="s">
        <v>17</v>
      </c>
      <c r="C14" s="11">
        <f>SUM(C15:C17)</f>
        <v>129779.20999999999</v>
      </c>
      <c r="D14" s="11">
        <f>SUM(D15:D17)</f>
        <v>121271.98</v>
      </c>
      <c r="E14" s="29">
        <f>D14/C14*100</f>
        <v>93.44484374654462</v>
      </c>
    </row>
    <row r="15" spans="1:6" s="3" customFormat="1">
      <c r="A15" s="45" t="s">
        <v>18</v>
      </c>
      <c r="B15" s="5" t="s">
        <v>19</v>
      </c>
      <c r="C15" s="46">
        <v>809</v>
      </c>
      <c r="D15" s="46">
        <v>641.33000000000004</v>
      </c>
      <c r="E15" s="6">
        <f>D15/C15*100</f>
        <v>79.274412855377022</v>
      </c>
    </row>
    <row r="16" spans="1:6" ht="94.5">
      <c r="A16" s="44" t="s">
        <v>20</v>
      </c>
      <c r="B16" s="7" t="s">
        <v>21</v>
      </c>
      <c r="C16" s="39">
        <v>6153.7</v>
      </c>
      <c r="D16" s="39">
        <v>5773.95</v>
      </c>
      <c r="E16" s="8">
        <f>D16/C16*100</f>
        <v>93.828915936753504</v>
      </c>
    </row>
    <row r="17" spans="1:5" ht="63.75" thickBot="1">
      <c r="A17" s="48" t="s">
        <v>22</v>
      </c>
      <c r="B17" s="27" t="s">
        <v>23</v>
      </c>
      <c r="C17" s="49">
        <v>122816.51</v>
      </c>
      <c r="D17" s="49">
        <v>114856.7</v>
      </c>
      <c r="E17" s="15">
        <f>D17/C17*100</f>
        <v>93.518941386626281</v>
      </c>
    </row>
    <row r="18" spans="1:5" s="3" customFormat="1" ht="16.5" thickBot="1">
      <c r="A18" s="28" t="s">
        <v>24</v>
      </c>
      <c r="B18" s="10" t="s">
        <v>25</v>
      </c>
      <c r="C18" s="11">
        <f>SUM(C19:C20,C21:C22)</f>
        <v>194030.71</v>
      </c>
      <c r="D18" s="13">
        <f>SUM(D19:D20,D21:D22)</f>
        <v>130226.43000000001</v>
      </c>
      <c r="E18" s="29">
        <f t="shared" si="0"/>
        <v>67.116401316059722</v>
      </c>
    </row>
    <row r="19" spans="1:5" ht="31.5">
      <c r="A19" s="45" t="s">
        <v>26</v>
      </c>
      <c r="B19" s="5" t="s">
        <v>79</v>
      </c>
      <c r="C19" s="46">
        <v>358.6</v>
      </c>
      <c r="D19" s="46">
        <v>240.89</v>
      </c>
      <c r="E19" s="6">
        <f t="shared" si="0"/>
        <v>67.175125488008916</v>
      </c>
    </row>
    <row r="20" spans="1:5">
      <c r="A20" s="44" t="s">
        <v>27</v>
      </c>
      <c r="B20" s="7" t="s">
        <v>80</v>
      </c>
      <c r="C20" s="39">
        <v>8608.1</v>
      </c>
      <c r="D20" s="39">
        <v>5937.89</v>
      </c>
      <c r="E20" s="8">
        <f t="shared" si="0"/>
        <v>68.980262775757723</v>
      </c>
    </row>
    <row r="21" spans="1:5">
      <c r="A21" s="44" t="s">
        <v>28</v>
      </c>
      <c r="B21" s="14" t="s">
        <v>81</v>
      </c>
      <c r="C21" s="39">
        <v>63135.7</v>
      </c>
      <c r="D21" s="39">
        <v>58471.8</v>
      </c>
      <c r="E21" s="8">
        <f t="shared" si="0"/>
        <v>92.612895715102567</v>
      </c>
    </row>
    <row r="22" spans="1:5" ht="32.25" thickBot="1">
      <c r="A22" s="48" t="s">
        <v>29</v>
      </c>
      <c r="B22" s="16" t="s">
        <v>30</v>
      </c>
      <c r="C22" s="49">
        <v>121928.31</v>
      </c>
      <c r="D22" s="49">
        <v>65575.850000000006</v>
      </c>
      <c r="E22" s="15">
        <f t="shared" si="0"/>
        <v>53.7823004353952</v>
      </c>
    </row>
    <row r="23" spans="1:5" s="3" customFormat="1" ht="32.25" thickBot="1">
      <c r="A23" s="28" t="s">
        <v>31</v>
      </c>
      <c r="B23" s="10" t="s">
        <v>32</v>
      </c>
      <c r="C23" s="11">
        <f>SUM(,C24:C25)</f>
        <v>134593.9</v>
      </c>
      <c r="D23" s="11">
        <f>SUM(,D24:D25)</f>
        <v>82923.23</v>
      </c>
      <c r="E23" s="29">
        <f>D23/C23*100</f>
        <v>61.609946661772931</v>
      </c>
    </row>
    <row r="24" spans="1:5">
      <c r="A24" s="45" t="s">
        <v>33</v>
      </c>
      <c r="B24" s="34" t="s">
        <v>34</v>
      </c>
      <c r="C24" s="46">
        <v>131</v>
      </c>
      <c r="D24" s="46">
        <v>82.61</v>
      </c>
      <c r="E24" s="6">
        <f>D24/C24*100</f>
        <v>63.061068702290079</v>
      </c>
    </row>
    <row r="25" spans="1:5" ht="16.5" thickBot="1">
      <c r="A25" s="48" t="s">
        <v>35</v>
      </c>
      <c r="B25" s="16" t="s">
        <v>36</v>
      </c>
      <c r="C25" s="49">
        <v>134462.9</v>
      </c>
      <c r="D25" s="49">
        <v>82840.62</v>
      </c>
      <c r="E25" s="15">
        <f>D25/C25*100</f>
        <v>61.608532911308622</v>
      </c>
    </row>
    <row r="26" spans="1:5" ht="32.25" thickBot="1">
      <c r="A26" s="28" t="s">
        <v>37</v>
      </c>
      <c r="B26" s="17" t="s">
        <v>38</v>
      </c>
      <c r="C26" s="11">
        <f>C27</f>
        <v>606</v>
      </c>
      <c r="D26" s="11">
        <f>D27</f>
        <v>94.33</v>
      </c>
      <c r="E26" s="29">
        <f>D26/C26*100</f>
        <v>15.566006600660065</v>
      </c>
    </row>
    <row r="27" spans="1:5" ht="32.25" thickBot="1">
      <c r="A27" s="50" t="s">
        <v>39</v>
      </c>
      <c r="B27" s="18" t="s">
        <v>40</v>
      </c>
      <c r="C27" s="51">
        <v>606</v>
      </c>
      <c r="D27" s="51">
        <v>94.33</v>
      </c>
      <c r="E27" s="12">
        <f>D27/C27*100</f>
        <v>15.566006600660065</v>
      </c>
    </row>
    <row r="28" spans="1:5" ht="16.5" thickBot="1">
      <c r="A28" s="28" t="s">
        <v>41</v>
      </c>
      <c r="B28" s="10" t="s">
        <v>82</v>
      </c>
      <c r="C28" s="13">
        <f>SUM(C29:C34)</f>
        <v>594221.38</v>
      </c>
      <c r="D28" s="13">
        <f>SUM(D29:D34)</f>
        <v>359900.45999999996</v>
      </c>
      <c r="E28" s="29">
        <f>SUM(E29:E30,E33:E33,E34)</f>
        <v>263.31424018020448</v>
      </c>
    </row>
    <row r="29" spans="1:5">
      <c r="A29" s="45" t="s">
        <v>42</v>
      </c>
      <c r="B29" s="33" t="s">
        <v>43</v>
      </c>
      <c r="C29" s="46">
        <v>134051.57999999999</v>
      </c>
      <c r="D29" s="46">
        <v>85195.42</v>
      </c>
      <c r="E29" s="6">
        <f>D29/C29*100</f>
        <v>63.554208014556792</v>
      </c>
    </row>
    <row r="30" spans="1:5">
      <c r="A30" s="44" t="s">
        <v>44</v>
      </c>
      <c r="B30" s="7" t="s">
        <v>83</v>
      </c>
      <c r="C30" s="39">
        <v>338320.2</v>
      </c>
      <c r="D30" s="39">
        <v>195560.36</v>
      </c>
      <c r="E30" s="8">
        <f t="shared" si="0"/>
        <v>57.803335420113847</v>
      </c>
    </row>
    <row r="31" spans="1:5" ht="31.5">
      <c r="A31" s="44" t="s">
        <v>45</v>
      </c>
      <c r="B31" s="7" t="s">
        <v>84</v>
      </c>
      <c r="C31" s="39">
        <v>58726.58</v>
      </c>
      <c r="D31" s="39">
        <v>35417.5</v>
      </c>
      <c r="E31" s="8">
        <f>D31/C31*100</f>
        <v>60.309147919051298</v>
      </c>
    </row>
    <row r="32" spans="1:5" s="3" customFormat="1" ht="47.25">
      <c r="A32" s="44" t="s">
        <v>46</v>
      </c>
      <c r="B32" s="7" t="s">
        <v>47</v>
      </c>
      <c r="C32" s="39">
        <v>0</v>
      </c>
      <c r="D32" s="39">
        <v>0</v>
      </c>
      <c r="E32" s="8">
        <v>0</v>
      </c>
    </row>
    <row r="33" spans="1:5" ht="31.5">
      <c r="A33" s="44" t="s">
        <v>48</v>
      </c>
      <c r="B33" s="7" t="s">
        <v>85</v>
      </c>
      <c r="C33" s="39">
        <v>11094.9</v>
      </c>
      <c r="D33" s="39">
        <v>8166.76</v>
      </c>
      <c r="E33" s="8">
        <f t="shared" si="0"/>
        <v>73.608234414010042</v>
      </c>
    </row>
    <row r="34" spans="1:5" ht="32.25" thickBot="1">
      <c r="A34" s="48" t="s">
        <v>49</v>
      </c>
      <c r="B34" s="16" t="s">
        <v>50</v>
      </c>
      <c r="C34" s="49">
        <v>52028.12</v>
      </c>
      <c r="D34" s="49">
        <v>35560.42</v>
      </c>
      <c r="E34" s="15">
        <f t="shared" si="0"/>
        <v>68.348462331523791</v>
      </c>
    </row>
    <row r="35" spans="1:5" ht="32.25" thickBot="1">
      <c r="A35" s="28" t="s">
        <v>51</v>
      </c>
      <c r="B35" s="10" t="s">
        <v>86</v>
      </c>
      <c r="C35" s="19">
        <f>SUM(C36,C37)</f>
        <v>106275.33</v>
      </c>
      <c r="D35" s="19">
        <f>SUM(D36,D37)</f>
        <v>74689.009999999995</v>
      </c>
      <c r="E35" s="31">
        <f t="shared" si="0"/>
        <v>70.278784361337671</v>
      </c>
    </row>
    <row r="36" spans="1:5">
      <c r="A36" s="45" t="s">
        <v>52</v>
      </c>
      <c r="B36" s="5" t="s">
        <v>53</v>
      </c>
      <c r="C36" s="46">
        <v>90367.73</v>
      </c>
      <c r="D36" s="46">
        <v>68185.759999999995</v>
      </c>
      <c r="E36" s="6">
        <f t="shared" si="0"/>
        <v>75.453660283377701</v>
      </c>
    </row>
    <row r="37" spans="1:5" s="3" customFormat="1" ht="32.25" thickBot="1">
      <c r="A37" s="48" t="s">
        <v>54</v>
      </c>
      <c r="B37" s="16" t="s">
        <v>87</v>
      </c>
      <c r="C37" s="49">
        <v>15907.6</v>
      </c>
      <c r="D37" s="49">
        <v>6503.25</v>
      </c>
      <c r="E37" s="15">
        <f t="shared" si="0"/>
        <v>40.881402600015086</v>
      </c>
    </row>
    <row r="38" spans="1:5" ht="16.5" thickBot="1">
      <c r="A38" s="28" t="s">
        <v>55</v>
      </c>
      <c r="B38" s="10" t="s">
        <v>56</v>
      </c>
      <c r="C38" s="20">
        <f>C39</f>
        <v>0</v>
      </c>
      <c r="D38" s="20">
        <f>D39</f>
        <v>0</v>
      </c>
      <c r="E38" s="29">
        <v>0</v>
      </c>
    </row>
    <row r="39" spans="1:5" ht="32.25" thickBot="1">
      <c r="A39" s="50" t="s">
        <v>57</v>
      </c>
      <c r="B39" s="21" t="s">
        <v>88</v>
      </c>
      <c r="C39" s="22">
        <v>0</v>
      </c>
      <c r="D39" s="22">
        <v>0</v>
      </c>
      <c r="E39" s="12">
        <v>0</v>
      </c>
    </row>
    <row r="40" spans="1:5" ht="16.5" thickBot="1">
      <c r="A40" s="28" t="s">
        <v>58</v>
      </c>
      <c r="B40" s="10" t="s">
        <v>59</v>
      </c>
      <c r="C40" s="19">
        <f>SUM(C41,C42,C43,C44,C45)</f>
        <v>166883.97</v>
      </c>
      <c r="D40" s="19">
        <f>SUM(D41:D45)</f>
        <v>111398.29</v>
      </c>
      <c r="E40" s="31">
        <f t="shared" si="0"/>
        <v>66.751941483654775</v>
      </c>
    </row>
    <row r="41" spans="1:5" s="3" customFormat="1" ht="63">
      <c r="A41" s="45" t="s">
        <v>60</v>
      </c>
      <c r="B41" s="30" t="s">
        <v>89</v>
      </c>
      <c r="C41" s="46">
        <v>7581</v>
      </c>
      <c r="D41" s="46">
        <v>5651.84</v>
      </c>
      <c r="E41" s="6">
        <f t="shared" si="0"/>
        <v>74.552697533306954</v>
      </c>
    </row>
    <row r="42" spans="1:5" ht="31.5">
      <c r="A42" s="44" t="s">
        <v>61</v>
      </c>
      <c r="B42" s="7" t="s">
        <v>90</v>
      </c>
      <c r="C42" s="39">
        <v>51945.9</v>
      </c>
      <c r="D42" s="39">
        <v>34778.03</v>
      </c>
      <c r="E42" s="8">
        <f t="shared" si="0"/>
        <v>66.950481173682618</v>
      </c>
    </row>
    <row r="43" spans="1:5" ht="31.5">
      <c r="A43" s="44" t="s">
        <v>62</v>
      </c>
      <c r="B43" s="7" t="s">
        <v>63</v>
      </c>
      <c r="C43" s="39">
        <v>77436.509999999995</v>
      </c>
      <c r="D43" s="39">
        <v>51507.46</v>
      </c>
      <c r="E43" s="8">
        <f t="shared" si="0"/>
        <v>66.515730112320398</v>
      </c>
    </row>
    <row r="44" spans="1:5">
      <c r="A44" s="44" t="s">
        <v>64</v>
      </c>
      <c r="B44" s="7" t="s">
        <v>65</v>
      </c>
      <c r="C44" s="39">
        <v>16156.1</v>
      </c>
      <c r="D44" s="39">
        <v>9850.27</v>
      </c>
      <c r="E44" s="8">
        <f t="shared" si="0"/>
        <v>60.96935522805628</v>
      </c>
    </row>
    <row r="45" spans="1:5" ht="32.25" thickBot="1">
      <c r="A45" s="48" t="s">
        <v>66</v>
      </c>
      <c r="B45" s="16" t="s">
        <v>91</v>
      </c>
      <c r="C45" s="49">
        <v>13764.46</v>
      </c>
      <c r="D45" s="49">
        <v>9610.69</v>
      </c>
      <c r="E45" s="15">
        <f t="shared" si="0"/>
        <v>69.822499393365248</v>
      </c>
    </row>
    <row r="46" spans="1:5" ht="32.25" thickBot="1">
      <c r="A46" s="28">
        <v>1100</v>
      </c>
      <c r="B46" s="23" t="s">
        <v>92</v>
      </c>
      <c r="C46" s="11">
        <f>SUM(C47:C47)</f>
        <v>52866.49</v>
      </c>
      <c r="D46" s="11">
        <f>SUM(D47:D47)</f>
        <v>33518.36</v>
      </c>
      <c r="E46" s="29">
        <f t="shared" si="0"/>
        <v>63.401901658309455</v>
      </c>
    </row>
    <row r="47" spans="1:5" ht="16.5" thickBot="1">
      <c r="A47" s="50">
        <v>1101</v>
      </c>
      <c r="B47" s="24" t="s">
        <v>93</v>
      </c>
      <c r="C47" s="51">
        <v>52866.49</v>
      </c>
      <c r="D47" s="51">
        <v>33518.36</v>
      </c>
      <c r="E47" s="12">
        <f t="shared" si="0"/>
        <v>63.401901658309455</v>
      </c>
    </row>
    <row r="48" spans="1:5" ht="32.25" thickBot="1">
      <c r="A48" s="28" t="s">
        <v>67</v>
      </c>
      <c r="B48" s="25" t="s">
        <v>68</v>
      </c>
      <c r="C48" s="11">
        <f>C49</f>
        <v>494</v>
      </c>
      <c r="D48" s="11">
        <f>D49</f>
        <v>230.4</v>
      </c>
      <c r="E48" s="29">
        <f>D48/C48*100</f>
        <v>46.639676113360323</v>
      </c>
    </row>
    <row r="49" spans="1:5" ht="32.25" thickBot="1">
      <c r="A49" s="50" t="s">
        <v>69</v>
      </c>
      <c r="B49" s="32" t="s">
        <v>70</v>
      </c>
      <c r="C49" s="51">
        <v>494</v>
      </c>
      <c r="D49" s="51">
        <v>230.4</v>
      </c>
      <c r="E49" s="12">
        <f>D49/C49*100</f>
        <v>46.639676113360323</v>
      </c>
    </row>
    <row r="50" spans="1:5" s="3" customFormat="1" ht="32.25" thickBot="1">
      <c r="A50" s="28" t="s">
        <v>71</v>
      </c>
      <c r="B50" s="26" t="s">
        <v>94</v>
      </c>
      <c r="C50" s="19">
        <f>SUM(C51:C51)</f>
        <v>32197.5</v>
      </c>
      <c r="D50" s="19">
        <f>SUM(D51:D51)</f>
        <v>25727</v>
      </c>
      <c r="E50" s="31">
        <f t="shared" si="0"/>
        <v>79.9037192328597</v>
      </c>
    </row>
    <row r="51" spans="1:5" ht="94.5">
      <c r="A51" s="45" t="s">
        <v>72</v>
      </c>
      <c r="B51" s="52" t="s">
        <v>73</v>
      </c>
      <c r="C51" s="46">
        <v>32197.5</v>
      </c>
      <c r="D51" s="46">
        <v>25727</v>
      </c>
      <c r="E51" s="6">
        <f t="shared" si="0"/>
        <v>79.9037192328597</v>
      </c>
    </row>
  </sheetData>
  <mergeCells count="1">
    <mergeCell ref="A2:E2"/>
  </mergeCell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2023-03-30T12:29:20Z</cp:lastPrinted>
  <dcterms:created xsi:type="dcterms:W3CDTF">2023-03-30T10:17:28Z</dcterms:created>
  <dcterms:modified xsi:type="dcterms:W3CDTF">2024-10-09T11:24:30Z</dcterms:modified>
</cp:coreProperties>
</file>