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40" windowHeight="4650" activeTab="0"/>
  </bookViews>
  <sheets>
    <sheet name="Доходы" sheetId="1" r:id="rId1"/>
  </sheets>
  <definedNames>
    <definedName name="APPT" localSheetId="0">'Доходы'!#REF!</definedName>
    <definedName name="FIO" localSheetId="0">'Доходы'!#REF!</definedName>
    <definedName name="SIGN" localSheetId="0">'Доходы'!$A$8:$C$8</definedName>
    <definedName name="_xlnm.Print_Titles" localSheetId="0">'Доходы'!$4:$4</definedName>
  </definedNames>
  <calcPr fullCalcOnLoad="1" refMode="R1C1"/>
</workbook>
</file>

<file path=xl/sharedStrings.xml><?xml version="1.0" encoding="utf-8"?>
<sst xmlns="http://schemas.openxmlformats.org/spreadsheetml/2006/main" count="86" uniqueCount="86">
  <si>
    <t xml:space="preserve"> 11600000000000 000</t>
  </si>
  <si>
    <t xml:space="preserve"> 11700000000000 000</t>
  </si>
  <si>
    <t xml:space="preserve"> 20000000000000 000</t>
  </si>
  <si>
    <t xml:space="preserve"> 20200000000000 000</t>
  </si>
  <si>
    <t xml:space="preserve"> 20202000000000 151</t>
  </si>
  <si>
    <t xml:space="preserve"> 20203000000000 151</t>
  </si>
  <si>
    <t xml:space="preserve"> 20204000000000 151</t>
  </si>
  <si>
    <t xml:space="preserve"> 10000000000000 000</t>
  </si>
  <si>
    <t xml:space="preserve"> 10100000000000 000</t>
  </si>
  <si>
    <t xml:space="preserve"> 10500000000000 000</t>
  </si>
  <si>
    <t xml:space="preserve"> 10502000020000 110</t>
  </si>
  <si>
    <t xml:space="preserve"> 10503000010000 110</t>
  </si>
  <si>
    <t xml:space="preserve"> 10800000000000 000</t>
  </si>
  <si>
    <t xml:space="preserve"> 11100000000000 000</t>
  </si>
  <si>
    <t xml:space="preserve"> 11105010000000 120</t>
  </si>
  <si>
    <t xml:space="preserve"> 11200000000000 000</t>
  </si>
  <si>
    <t xml:space="preserve"> 11201000010000 120</t>
  </si>
  <si>
    <t xml:space="preserve"> 11300000000000 000</t>
  </si>
  <si>
    <t xml:space="preserve"> 11400000000000 000</t>
  </si>
  <si>
    <t>Иные межбюджетные трансферты</t>
  </si>
  <si>
    <t xml:space="preserve"> Наименование показателя</t>
  </si>
  <si>
    <t>Единый налог на вмененный доход для отдельных видов деятельности</t>
  </si>
  <si>
    <t>Единый сельскохозяйственный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</si>
  <si>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</si>
  <si>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</si>
  <si>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БЕЗВОЗМЕЗДНЫЕ ПОСТУПЛЕНИЯ</t>
  </si>
  <si>
    <t>Субвенции бюджетам субъектов Российской Федерации и муниципальных образований</t>
  </si>
  <si>
    <t>Код бюджетной классификации</t>
  </si>
  <si>
    <t>ВСЕГО ДОХОДОВ ПО БЮДЖЕТУ</t>
  </si>
  <si>
    <t>Налоговые и неналоговые доходы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</si>
  <si>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</si>
  <si>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</si>
  <si>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</si>
  <si>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</si>
  <si>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Платежи при пользовании природными ресурсами 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</si>
  <si>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</si>
  <si>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</si>
  <si>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</si>
  <si>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</si>
  <si>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</si>
  <si>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</si>
  <si>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</si>
  <si>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 xml:space="preserve">Налог на доходы физических лиц </t>
  </si>
  <si>
    <t xml:space="preserve"> 10102000010000 110</t>
  </si>
  <si>
    <t xml:space="preserve"> 11109000000000 120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</si>
  <si>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</si>
  <si>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11105000000000 120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</si>
  <si>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</si>
  <si>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 том числе:</t>
  </si>
  <si>
    <t xml:space="preserve"> 11105030000000 120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</si>
  <si>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</si>
  <si>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11105070000000 120</t>
  </si>
  <si>
    <t>Доходы от сдачи в аренду имущества, составляющего государственную (муниципальную) казнунаходящегося в (за исключением земельных участков)</t>
  </si>
  <si>
    <t xml:space="preserve"> 1140200000000 410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</si>
  <si>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</si>
  <si>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1140600000000 430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</si>
  <si>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</si>
  <si>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Процент испол-нения к годовым назначе-ниям</t>
  </si>
  <si>
    <t xml:space="preserve"> 20201000000000 151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</si>
  <si>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</si>
  <si>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</si>
  <si>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Отклоне-ния (+,-) от годового плана</t>
  </si>
  <si>
    <t xml:space="preserve"> 11105020000000 120</t>
  </si>
  <si>
    <t>Доходы, получаемые в виде арендной платы за земельные участки,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</si>
  <si>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10300000000000 000</t>
  </si>
  <si>
    <t xml:space="preserve"> 10302000010000 110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</si>
  <si>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</si>
  <si>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 реализуемые на территории Российской Федерации</t>
  </si>
  <si>
    <t xml:space="preserve"> 10504000020000 110</t>
  </si>
  <si>
    <t>Налог, взимаемый в связи с применением патентной системы налогообложения</t>
  </si>
  <si>
    <t>3</t>
  </si>
  <si>
    <t>4</t>
  </si>
  <si>
    <t>5</t>
  </si>
  <si>
    <t>6</t>
  </si>
  <si>
    <t>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</si>
  <si>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</si>
  <si>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Налог взимаемый в связи с применением упрощенной системы налогообложения</t>
  </si>
  <si>
    <t xml:space="preserve"> 10501000000000 110</t>
  </si>
  <si>
    <t xml:space="preserve">           (тыс. рублей)</t>
  </si>
  <si>
    <t xml:space="preserve">Сведения об исполнении доходов бюджета муниципального района "Краснояружский район" за 1 квартал 2024 года в сравнении с запланированными значениями на соответствующий период                 </t>
  </si>
  <si>
    <t>Утвержде-но на       2024 год</t>
  </si>
  <si>
    <t>20700000000000000</t>
  </si>
  <si>
    <t>Прочие безвозмездные поступления</t>
  </si>
  <si>
    <t>20800000000000000</t>
  </si>
  <si>
    <t>Перечисления для осуществления возврата (зачета) излишне уплаченных или излишне взысканных сумм налогов, сборов и иных платежей , а также сумм процентов за несвоевременное осуществление такого возврата и процентов, начисленных на излишне взысканные суммы</t>
  </si>
  <si>
    <t>Исполнено на         01.04.2024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</si>
</sst>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  <numFmt numFmtId="178" formatCode="#,##0.0"/>
    <numFmt numFmtId="179" formatCode="0.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3" fontId="7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right" vertical="center"/>
    </xf>
    <xf numFmtId="179" fontId="12" fillId="0" borderId="10" xfId="0" applyNumberFormat="1" applyFont="1" applyBorder="1" applyAlignment="1">
      <alignment horizontal="right" vertical="center"/>
    </xf>
    <xf numFmtId="49" fontId="11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right" vertical="center"/>
    </xf>
    <xf numFmtId="179" fontId="11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1" fontId="12" fillId="0" borderId="10" xfId="0" applyNumberFormat="1" applyFont="1" applyBorder="1" applyAlignment="1">
      <alignment horizontal="right" vertical="center"/>
    </xf>
    <xf numFmtId="178" fontId="12" fillId="0" borderId="10" xfId="0" applyNumberFormat="1" applyFont="1" applyBorder="1" applyAlignment="1">
      <alignment horizontal="right" vertical="center"/>
    </xf>
    <xf numFmtId="178" fontId="11" fillId="0" borderId="1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zoomScalePageLayoutView="0" workbookViewId="0" topLeftCell="A40">
      <selection activeCell="D4" sqref="D4"/>
    </sheetView>
  </sheetViews>
  <sheetFormatPr defaultColWidth="9.00390625" defaultRowHeight="12.75"/>
  <cols>
    <col min="1" max="1" width="22.875" style="0" customWidth="1"/>
    <col min="2" max="2" width="26.625" style="0" customWidth="1"/>
    <col min="3" max="3" width="11.75390625" style="0" customWidth="1"/>
    <col min="4" max="4" width="16.00390625" style="0" customWidth="1"/>
    <col min="5" max="5" width="9.75390625" style="0" customWidth="1"/>
    <col min="6" max="6" width="11.875" style="0" customWidth="1"/>
  </cols>
  <sheetData>
    <row r="1" spans="1:6" ht="62.25" customHeight="1">
      <c r="A1" s="24" t="s">
        <v>79</v>
      </c>
      <c r="B1" s="24"/>
      <c r="C1" s="24"/>
      <c r="D1" s="24"/>
      <c r="E1" s="24"/>
      <c r="F1" s="24"/>
    </row>
    <row r="2" spans="1:6" ht="12.75" customHeight="1">
      <c r="A2" s="22"/>
      <c r="B2" s="22"/>
      <c r="C2" s="22"/>
      <c r="D2" s="22"/>
      <c r="E2" s="22"/>
      <c r="F2" s="22"/>
    </row>
    <row r="3" spans="1:6" ht="15.75">
      <c r="A3" s="4"/>
      <c r="B3" s="4"/>
      <c r="C3" s="4"/>
      <c r="D3" s="4"/>
      <c r="E3" s="23" t="s">
        <v>78</v>
      </c>
      <c r="F3" s="23"/>
    </row>
    <row r="4" spans="1:6" ht="98.25" customHeight="1">
      <c r="A4" s="14" t="s">
        <v>27</v>
      </c>
      <c r="B4" s="14" t="s">
        <v>20</v>
      </c>
      <c r="C4" s="15" t="s">
        <v>80</v>
      </c>
      <c r="D4" s="15" t="s">
        <v>85</v>
      </c>
      <c r="E4" s="15" t="s">
        <v>57</v>
      </c>
      <c r="F4" s="15" t="s">
        <v>61</v>
      </c>
    </row>
    <row r="5" spans="1:6" ht="18.75" customHeight="1">
      <c r="A5" s="14">
        <v>2</v>
      </c>
      <c r="B5" s="14">
        <v>1</v>
      </c>
      <c r="C5" s="15" t="s">
        <v>70</v>
      </c>
      <c r="D5" s="15" t="s">
        <v>71</v>
      </c>
      <c r="E5" s="15" t="s">
        <v>72</v>
      </c>
      <c r="F5" s="15" t="s">
        <v>73</v>
      </c>
    </row>
    <row r="6" spans="1:6" ht="31.5">
      <c r="A6" s="5" t="s">
        <v>7</v>
      </c>
      <c r="B6" s="16" t="s">
        <v>29</v>
      </c>
      <c r="C6" s="6">
        <f>C7+C11+C16+C17+C25+C27+C28+C31+C32+C9</f>
        <v>271627</v>
      </c>
      <c r="D6" s="7">
        <f>D7+D11+D16+D17+D25+D27+D28+D31+D32+D9</f>
        <v>325398.5999999999</v>
      </c>
      <c r="E6" s="20">
        <f>D6/C6*100</f>
        <v>119.79611746991274</v>
      </c>
      <c r="F6" s="6">
        <f>D6-C6</f>
        <v>53771.59999999992</v>
      </c>
    </row>
    <row r="7" spans="1:6" ht="31.5">
      <c r="A7" s="5" t="s">
        <v>8</v>
      </c>
      <c r="B7" s="16" t="s">
        <v>30</v>
      </c>
      <c r="C7" s="6">
        <f>C8</f>
        <v>241851</v>
      </c>
      <c r="D7" s="7">
        <f>D8</f>
        <v>312572.3</v>
      </c>
      <c r="E7" s="7">
        <f aca="true" t="shared" si="0" ref="E7:E31">D7/C7*100</f>
        <v>129.24168186197286</v>
      </c>
      <c r="F7" s="6">
        <f aca="true" t="shared" si="1" ref="F7:F31">D7-C7</f>
        <v>70721.29999999999</v>
      </c>
    </row>
    <row r="8" spans="1:6" ht="31.5">
      <c r="A8" s="8" t="s">
        <v>43</v>
      </c>
      <c r="B8" s="17" t="s">
        <v>42</v>
      </c>
      <c r="C8" s="9">
        <v>241851</v>
      </c>
      <c r="D8" s="10">
        <v>312572.3</v>
      </c>
      <c r="E8" s="10">
        <f t="shared" si="0"/>
        <v>129.24168186197286</v>
      </c>
      <c r="F8" s="9">
        <f t="shared" si="1"/>
        <v>70721.29999999999</v>
      </c>
    </row>
    <row r="9" spans="1:6" ht="81.75" customHeight="1">
      <c r="A9" s="5" t="s">
        <v>64</v>
      </c>
      <c r="B9" s="16" t="s">
        <v>67</v>
      </c>
      <c r="C9" s="6">
        <f>C10</f>
        <v>9587</v>
      </c>
      <c r="D9" s="7">
        <f>D10</f>
        <v>2438.1</v>
      </c>
      <c r="E9" s="7">
        <f t="shared" si="0"/>
        <v>25.43131323667466</v>
      </c>
      <c r="F9" s="6">
        <f t="shared" si="1"/>
        <v>-7148.9</v>
      </c>
    </row>
    <row r="10" spans="1:6" ht="80.25" customHeight="1">
      <c r="A10" s="8" t="s">
        <v>65</v>
      </c>
      <c r="B10" s="17" t="s">
        <v>66</v>
      </c>
      <c r="C10" s="9">
        <v>9587</v>
      </c>
      <c r="D10" s="10">
        <v>2438.1</v>
      </c>
      <c r="E10" s="10">
        <f t="shared" si="0"/>
        <v>25.43131323667466</v>
      </c>
      <c r="F10" s="9">
        <f t="shared" si="1"/>
        <v>-7148.9</v>
      </c>
    </row>
    <row r="11" spans="1:6" ht="31.5">
      <c r="A11" s="5" t="s">
        <v>9</v>
      </c>
      <c r="B11" s="16" t="s">
        <v>31</v>
      </c>
      <c r="C11" s="6">
        <f>C13+C14+C15+C12</f>
        <v>6376</v>
      </c>
      <c r="D11" s="7">
        <f>D13+D14+D15+D12</f>
        <v>2949.8</v>
      </c>
      <c r="E11" s="7">
        <f t="shared" si="0"/>
        <v>46.264115432873275</v>
      </c>
      <c r="F11" s="6">
        <f t="shared" si="1"/>
        <v>-3426.2</v>
      </c>
    </row>
    <row r="12" spans="1:6" ht="63">
      <c r="A12" s="8" t="s">
        <v>77</v>
      </c>
      <c r="B12" s="17" t="s">
        <v>76</v>
      </c>
      <c r="C12" s="9">
        <v>1305</v>
      </c>
      <c r="D12" s="10">
        <v>169.7</v>
      </c>
      <c r="E12" s="10">
        <f t="shared" si="0"/>
        <v>13.00383141762452</v>
      </c>
      <c r="F12" s="9">
        <f t="shared" si="1"/>
        <v>-1135.3</v>
      </c>
    </row>
    <row r="13" spans="1:6" ht="63">
      <c r="A13" s="8" t="s">
        <v>10</v>
      </c>
      <c r="B13" s="17" t="s">
        <v>21</v>
      </c>
      <c r="C13" s="9">
        <v>0</v>
      </c>
      <c r="D13" s="10">
        <v>8</v>
      </c>
      <c r="E13" s="10"/>
      <c r="F13" s="6">
        <f t="shared" si="1"/>
        <v>8</v>
      </c>
    </row>
    <row r="14" spans="1:6" ht="47.25">
      <c r="A14" s="8" t="s">
        <v>11</v>
      </c>
      <c r="B14" s="17" t="s">
        <v>22</v>
      </c>
      <c r="C14" s="9">
        <v>1494</v>
      </c>
      <c r="D14" s="10">
        <v>1280.4</v>
      </c>
      <c r="E14" s="10">
        <f t="shared" si="0"/>
        <v>85.70281124497993</v>
      </c>
      <c r="F14" s="9">
        <f t="shared" si="1"/>
        <v>-213.5999999999999</v>
      </c>
    </row>
    <row r="15" spans="1:6" ht="61.5" customHeight="1">
      <c r="A15" s="8" t="s">
        <v>68</v>
      </c>
      <c r="B15" s="17" t="s">
        <v>69</v>
      </c>
      <c r="C15" s="9">
        <v>3577</v>
      </c>
      <c r="D15" s="10">
        <v>1491.7</v>
      </c>
      <c r="E15" s="10">
        <f t="shared" si="0"/>
        <v>41.702544031311156</v>
      </c>
      <c r="F15" s="9">
        <f t="shared" si="1"/>
        <v>-2085.3</v>
      </c>
    </row>
    <row r="16" spans="1:6" ht="31.5">
      <c r="A16" s="5" t="s">
        <v>12</v>
      </c>
      <c r="B16" s="16" t="s">
        <v>32</v>
      </c>
      <c r="C16" s="6">
        <v>1220</v>
      </c>
      <c r="D16" s="7">
        <v>295.4</v>
      </c>
      <c r="E16" s="7">
        <f t="shared" si="0"/>
        <v>24.21311475409836</v>
      </c>
      <c r="F16" s="6">
        <f t="shared" si="1"/>
        <v>-924.6</v>
      </c>
    </row>
    <row r="17" spans="1:6" ht="110.25">
      <c r="A17" s="5" t="s">
        <v>13</v>
      </c>
      <c r="B17" s="16" t="s">
        <v>33</v>
      </c>
      <c r="C17" s="6">
        <f>C18+C24</f>
        <v>11605</v>
      </c>
      <c r="D17" s="7">
        <f>D18+D24</f>
        <v>5852.8</v>
      </c>
      <c r="E17" s="7">
        <f t="shared" si="0"/>
        <v>50.433433864713486</v>
      </c>
      <c r="F17" s="6">
        <f t="shared" si="1"/>
        <v>-5752.2</v>
      </c>
    </row>
    <row r="18" spans="1:6" ht="241.5" customHeight="1">
      <c r="A18" s="8" t="s">
        <v>46</v>
      </c>
      <c r="B18" s="18" t="s">
        <v>47</v>
      </c>
      <c r="C18" s="9">
        <v>11593</v>
      </c>
      <c r="D18" s="21">
        <v>5848.2</v>
      </c>
      <c r="E18" s="10">
        <f t="shared" si="0"/>
        <v>50.4459587682222</v>
      </c>
      <c r="F18" s="9">
        <f t="shared" si="1"/>
        <v>-5744.8</v>
      </c>
    </row>
    <row r="19" spans="1:6" ht="15.75">
      <c r="A19" s="8"/>
      <c r="B19" s="18" t="s">
        <v>48</v>
      </c>
      <c r="C19" s="9"/>
      <c r="D19" s="10"/>
      <c r="E19" s="10"/>
      <c r="F19" s="9"/>
    </row>
    <row r="20" spans="1:6" ht="177.75" customHeight="1">
      <c r="A20" s="8" t="s">
        <v>14</v>
      </c>
      <c r="B20" s="18" t="s">
        <v>23</v>
      </c>
      <c r="C20" s="9">
        <v>2639</v>
      </c>
      <c r="D20" s="10">
        <v>410.4</v>
      </c>
      <c r="E20" s="10">
        <f t="shared" si="0"/>
        <v>15.55134520651762</v>
      </c>
      <c r="F20" s="9">
        <f t="shared" si="1"/>
        <v>-2228.6</v>
      </c>
    </row>
    <row r="21" spans="1:6" ht="222.75" customHeight="1">
      <c r="A21" s="8" t="s">
        <v>62</v>
      </c>
      <c r="B21" s="18" t="s">
        <v>63</v>
      </c>
      <c r="C21" s="9">
        <v>8173</v>
      </c>
      <c r="D21" s="10">
        <v>5086.7</v>
      </c>
      <c r="E21" s="10">
        <f t="shared" si="0"/>
        <v>62.23785635629512</v>
      </c>
      <c r="F21" s="9">
        <f t="shared" si="1"/>
        <v>-3086.3</v>
      </c>
    </row>
    <row r="22" spans="1:6" ht="242.25" customHeight="1">
      <c r="A22" s="8" t="s">
        <v>49</v>
      </c>
      <c r="B22" s="18" t="s">
        <v>50</v>
      </c>
      <c r="C22" s="9">
        <v>0</v>
      </c>
      <c r="D22" s="10">
        <v>0</v>
      </c>
      <c r="E22" s="10">
        <v>0</v>
      </c>
      <c r="F22" s="9">
        <v>0</v>
      </c>
    </row>
    <row r="23" spans="1:6" ht="115.5" customHeight="1">
      <c r="A23" s="8" t="s">
        <v>51</v>
      </c>
      <c r="B23" s="17" t="s">
        <v>52</v>
      </c>
      <c r="C23" s="9">
        <v>781</v>
      </c>
      <c r="D23" s="10">
        <v>351.1</v>
      </c>
      <c r="E23" s="10">
        <f t="shared" si="0"/>
        <v>44.955185659411015</v>
      </c>
      <c r="F23" s="9">
        <f t="shared" si="1"/>
        <v>-429.9</v>
      </c>
    </row>
    <row r="24" spans="1:6" ht="306" customHeight="1">
      <c r="A24" s="8" t="s">
        <v>44</v>
      </c>
      <c r="B24" s="18" t="s">
        <v>45</v>
      </c>
      <c r="C24" s="9">
        <v>12</v>
      </c>
      <c r="D24" s="10">
        <v>4.6</v>
      </c>
      <c r="E24" s="10">
        <v>0</v>
      </c>
      <c r="F24" s="9">
        <f t="shared" si="1"/>
        <v>-7.4</v>
      </c>
    </row>
    <row r="25" spans="1:6" ht="75" customHeight="1">
      <c r="A25" s="5" t="s">
        <v>15</v>
      </c>
      <c r="B25" s="16" t="s">
        <v>34</v>
      </c>
      <c r="C25" s="11">
        <f>C26</f>
        <v>368</v>
      </c>
      <c r="D25" s="7">
        <f>D26</f>
        <v>349.4</v>
      </c>
      <c r="E25" s="7">
        <f t="shared" si="0"/>
        <v>94.94565217391305</v>
      </c>
      <c r="F25" s="6">
        <f t="shared" si="1"/>
        <v>-18.600000000000023</v>
      </c>
    </row>
    <row r="26" spans="1:6" ht="47.25">
      <c r="A26" s="8" t="s">
        <v>16</v>
      </c>
      <c r="B26" s="17" t="s">
        <v>24</v>
      </c>
      <c r="C26" s="12">
        <v>368</v>
      </c>
      <c r="D26" s="13">
        <v>349.4</v>
      </c>
      <c r="E26" s="10">
        <v>40</v>
      </c>
      <c r="F26" s="6">
        <f t="shared" si="1"/>
        <v>-18.600000000000023</v>
      </c>
    </row>
    <row r="27" spans="1:6" ht="63">
      <c r="A27" s="5" t="s">
        <v>17</v>
      </c>
      <c r="B27" s="16" t="s">
        <v>35</v>
      </c>
      <c r="C27" s="6">
        <v>102</v>
      </c>
      <c r="D27" s="7">
        <v>250.1</v>
      </c>
      <c r="E27" s="10">
        <v>40</v>
      </c>
      <c r="F27" s="6">
        <f t="shared" si="1"/>
        <v>148.1</v>
      </c>
    </row>
    <row r="28" spans="1:6" ht="75" customHeight="1">
      <c r="A28" s="5" t="s">
        <v>18</v>
      </c>
      <c r="B28" s="16" t="s">
        <v>36</v>
      </c>
      <c r="C28" s="11">
        <f>C29+C30</f>
        <v>130</v>
      </c>
      <c r="D28" s="7">
        <f>D29+D30</f>
        <v>131.6</v>
      </c>
      <c r="E28" s="10">
        <f t="shared" si="0"/>
        <v>101.23076923076924</v>
      </c>
      <c r="F28" s="6">
        <f t="shared" si="1"/>
        <v>1.5999999999999943</v>
      </c>
    </row>
    <row r="29" spans="1:6" ht="213" customHeight="1">
      <c r="A29" s="8" t="s">
        <v>53</v>
      </c>
      <c r="B29" s="17" t="s">
        <v>54</v>
      </c>
      <c r="C29" s="9">
        <v>20</v>
      </c>
      <c r="D29" s="10"/>
      <c r="E29" s="10">
        <f t="shared" si="0"/>
        <v>0</v>
      </c>
      <c r="F29" s="9">
        <f t="shared" si="1"/>
        <v>-20</v>
      </c>
    </row>
    <row r="30" spans="1:6" ht="150.75" customHeight="1">
      <c r="A30" s="8" t="s">
        <v>55</v>
      </c>
      <c r="B30" s="17" t="s">
        <v>56</v>
      </c>
      <c r="C30" s="9">
        <v>110</v>
      </c>
      <c r="D30" s="10">
        <v>131.6</v>
      </c>
      <c r="E30" s="10">
        <f t="shared" si="0"/>
        <v>119.63636363636363</v>
      </c>
      <c r="F30" s="9">
        <f t="shared" si="1"/>
        <v>21.599999999999994</v>
      </c>
    </row>
    <row r="31" spans="1:6" ht="31.5">
      <c r="A31" s="5" t="s">
        <v>0</v>
      </c>
      <c r="B31" s="16" t="s">
        <v>37</v>
      </c>
      <c r="C31" s="6">
        <v>388</v>
      </c>
      <c r="D31" s="7">
        <v>455</v>
      </c>
      <c r="E31" s="7">
        <f t="shared" si="0"/>
        <v>117.26804123711341</v>
      </c>
      <c r="F31" s="6">
        <f t="shared" si="1"/>
        <v>67</v>
      </c>
    </row>
    <row r="32" spans="1:7" ht="31.5">
      <c r="A32" s="5" t="s">
        <v>1</v>
      </c>
      <c r="B32" s="16" t="s">
        <v>38</v>
      </c>
      <c r="C32" s="6">
        <v>0</v>
      </c>
      <c r="D32" s="7">
        <v>104.1</v>
      </c>
      <c r="E32" s="7"/>
      <c r="F32" s="6">
        <f aca="true" t="shared" si="2" ref="F32:F43">D32-C32</f>
        <v>104.1</v>
      </c>
      <c r="G32" s="2"/>
    </row>
    <row r="33" spans="1:7" ht="31.5">
      <c r="A33" s="5" t="s">
        <v>2</v>
      </c>
      <c r="B33" s="16" t="s">
        <v>25</v>
      </c>
      <c r="C33" s="7">
        <f>C34+C42+C41</f>
        <v>822221.3999999999</v>
      </c>
      <c r="D33" s="7">
        <f>D34+D42+D41+D39+D40</f>
        <v>145928.30000000002</v>
      </c>
      <c r="E33" s="7">
        <f aca="true" t="shared" si="3" ref="E33:E43">D33/C33*100</f>
        <v>17.748054234540724</v>
      </c>
      <c r="F33" s="6">
        <f>D33-C33</f>
        <v>-676293.0999999999</v>
      </c>
      <c r="G33" s="1"/>
    </row>
    <row r="34" spans="1:7" ht="83.25" customHeight="1">
      <c r="A34" s="5" t="s">
        <v>3</v>
      </c>
      <c r="B34" s="16" t="s">
        <v>39</v>
      </c>
      <c r="C34" s="7">
        <f>C35+C36+C37+C38</f>
        <v>822221.3999999999</v>
      </c>
      <c r="D34" s="7">
        <f>D35+D36+D37+D38</f>
        <v>146559</v>
      </c>
      <c r="E34" s="7">
        <f t="shared" si="3"/>
        <v>17.824761068004314</v>
      </c>
      <c r="F34" s="6">
        <f t="shared" si="2"/>
        <v>-675662.3999999999</v>
      </c>
      <c r="G34" s="1"/>
    </row>
    <row r="35" spans="1:6" ht="81.75" customHeight="1">
      <c r="A35" s="8" t="s">
        <v>58</v>
      </c>
      <c r="B35" s="17" t="s">
        <v>59</v>
      </c>
      <c r="C35" s="10">
        <v>173535.6</v>
      </c>
      <c r="D35" s="10">
        <v>43384</v>
      </c>
      <c r="E35" s="10">
        <f t="shared" si="3"/>
        <v>25.000057625063675</v>
      </c>
      <c r="F35" s="9">
        <f t="shared" si="2"/>
        <v>-130151.6</v>
      </c>
    </row>
    <row r="36" spans="1:6" ht="78.75" customHeight="1">
      <c r="A36" s="8" t="s">
        <v>4</v>
      </c>
      <c r="B36" s="17" t="s">
        <v>60</v>
      </c>
      <c r="C36" s="10">
        <v>123652.1</v>
      </c>
      <c r="D36" s="10">
        <v>2159.6</v>
      </c>
      <c r="E36" s="10">
        <f t="shared" si="3"/>
        <v>1.7465129989704984</v>
      </c>
      <c r="F36" s="9">
        <f t="shared" si="2"/>
        <v>-121492.5</v>
      </c>
    </row>
    <row r="37" spans="1:6" ht="93" customHeight="1">
      <c r="A37" s="8" t="s">
        <v>5</v>
      </c>
      <c r="B37" s="17" t="s">
        <v>26</v>
      </c>
      <c r="C37" s="10">
        <v>477334.5</v>
      </c>
      <c r="D37" s="10">
        <v>93743.8</v>
      </c>
      <c r="E37" s="10">
        <f t="shared" si="3"/>
        <v>19.63901624542119</v>
      </c>
      <c r="F37" s="9">
        <f t="shared" si="2"/>
        <v>-383590.7</v>
      </c>
    </row>
    <row r="38" spans="1:6" ht="31.5">
      <c r="A38" s="8" t="s">
        <v>6</v>
      </c>
      <c r="B38" s="17" t="s">
        <v>19</v>
      </c>
      <c r="C38" s="10">
        <v>47699.2</v>
      </c>
      <c r="D38" s="10">
        <v>7271.6</v>
      </c>
      <c r="E38" s="10">
        <f t="shared" si="3"/>
        <v>15.244700120756743</v>
      </c>
      <c r="F38" s="9">
        <f t="shared" si="2"/>
        <v>-40427.6</v>
      </c>
    </row>
    <row r="39" spans="1:6" ht="38.25" customHeight="1">
      <c r="A39" s="5" t="s">
        <v>81</v>
      </c>
      <c r="B39" s="16" t="s">
        <v>82</v>
      </c>
      <c r="C39" s="10"/>
      <c r="D39" s="10">
        <v>212</v>
      </c>
      <c r="E39" s="10"/>
      <c r="F39" s="9"/>
    </row>
    <row r="40" spans="1:6" ht="225" customHeight="1">
      <c r="A40" s="5" t="s">
        <v>83</v>
      </c>
      <c r="B40" s="16" t="s">
        <v>84</v>
      </c>
      <c r="C40" s="10"/>
      <c r="D40" s="10">
        <v>-428.9</v>
      </c>
      <c r="E40" s="10"/>
      <c r="F40" s="9"/>
    </row>
    <row r="41" spans="1:6" ht="148.5" customHeight="1">
      <c r="A41" s="5" t="s">
        <v>74</v>
      </c>
      <c r="B41" s="16" t="s">
        <v>75</v>
      </c>
      <c r="C41" s="7">
        <v>0</v>
      </c>
      <c r="D41" s="7">
        <v>370</v>
      </c>
      <c r="E41" s="7"/>
      <c r="F41" s="6">
        <f t="shared" si="2"/>
        <v>370</v>
      </c>
    </row>
    <row r="42" spans="1:6" ht="104.25" customHeight="1">
      <c r="A42" s="5" t="s">
        <v>41</v>
      </c>
      <c r="B42" s="16" t="s">
        <v>40</v>
      </c>
      <c r="C42" s="7">
        <v>0</v>
      </c>
      <c r="D42" s="7">
        <v>-783.8</v>
      </c>
      <c r="E42" s="7"/>
      <c r="F42" s="6">
        <f t="shared" si="2"/>
        <v>-783.8</v>
      </c>
    </row>
    <row r="43" spans="1:6" ht="37.5" customHeight="1">
      <c r="A43" s="25" t="s">
        <v>28</v>
      </c>
      <c r="B43" s="25"/>
      <c r="C43" s="7">
        <f>C33+C6</f>
        <v>1093848.4</v>
      </c>
      <c r="D43" s="7">
        <f>D33+D6</f>
        <v>471326.8999999999</v>
      </c>
      <c r="E43" s="7">
        <f t="shared" si="3"/>
        <v>43.08886862201379</v>
      </c>
      <c r="F43" s="19">
        <f t="shared" si="2"/>
        <v>-622521.5</v>
      </c>
    </row>
    <row r="44" spans="1:6" ht="12.75">
      <c r="A44" s="3"/>
      <c r="B44" s="3"/>
      <c r="C44" s="3"/>
      <c r="D44" s="3"/>
      <c r="E44" s="3"/>
      <c r="F44" s="3"/>
    </row>
    <row r="45" spans="1:6" ht="12.75">
      <c r="A45" s="3"/>
      <c r="B45" s="3"/>
      <c r="C45" s="3"/>
      <c r="D45" s="3"/>
      <c r="E45" s="3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</sheetData>
  <sheetProtection/>
  <mergeCells count="4">
    <mergeCell ref="A2:F2"/>
    <mergeCell ref="E3:F3"/>
    <mergeCell ref="A1:F1"/>
    <mergeCell ref="A43:B43"/>
  </mergeCells>
  <conditionalFormatting sqref="G32 F6:F43">
    <cfRule type="cellIs" priority="1" dxfId="1" operator="equal" stopIfTrue="1">
      <formula>0</formula>
    </cfRule>
  </conditionalFormatting>
  <printOptions/>
  <pageMargins left="0.7874015748031497" right="0" top="0.5905511811023623" bottom="0.1968503937007874" header="0" footer="0"/>
  <pageSetup firstPageNumber="3" useFirstPageNumber="1" fitToHeight="0" horizontalDpi="600" verticalDpi="600" orientation="portrait" pageOrder="overThenDown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dohodsp2</cp:lastModifiedBy>
  <cp:lastPrinted>2024-04-04T13:41:18Z</cp:lastPrinted>
  <dcterms:created xsi:type="dcterms:W3CDTF">1999-06-18T11:49:53Z</dcterms:created>
  <dcterms:modified xsi:type="dcterms:W3CDTF">2024-04-05T11:10:10Z</dcterms:modified>
  <cp:category/>
  <cp:version/>
  <cp:contentType/>
  <cp:contentStatus/>
</cp:coreProperties>
</file>