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0"/>
  </bookViews>
  <sheets>
    <sheet name="Доходы" sheetId="1" r:id="rId1"/>
  </sheets>
  <definedNames>
    <definedName name="APPT" localSheetId="0">'Доходы'!#REF!</definedName>
    <definedName name="FIO" localSheetId="0">'Доходы'!#REF!</definedName>
    <definedName name="SIGN" localSheetId="0">'Доходы'!$A$8:$C$8</definedName>
    <definedName name="_xlnm.Print_Titles" localSheetId="0">'Доходы'!$4:$4</definedName>
  </definedNames>
  <calcPr fullCalcOnLoad="1" refMode="R1C1"/>
</workbook>
</file>

<file path=xl/sharedStrings.xml><?xml version="1.0" encoding="utf-8"?>
<sst xmlns="http://schemas.openxmlformats.org/spreadsheetml/2006/main" count="84" uniqueCount="84">
  <si>
    <t xml:space="preserve"> 11600000000000 000</t>
  </si>
  <si>
    <t xml:space="preserve"> 11700000000000 000</t>
  </si>
  <si>
    <t xml:space="preserve"> 20000000000000 000</t>
  </si>
  <si>
    <t xml:space="preserve"> 20200000000000 000</t>
  </si>
  <si>
    <t xml:space="preserve"> 20202000000000 151</t>
  </si>
  <si>
    <t xml:space="preserve"> 20203000000000 151</t>
  </si>
  <si>
    <t xml:space="preserve"> 20204000000000 151</t>
  </si>
  <si>
    <t xml:space="preserve"> 10000000000000 000</t>
  </si>
  <si>
    <t xml:space="preserve"> 10100000000000 000</t>
  </si>
  <si>
    <t xml:space="preserve"> 10500000000000 000</t>
  </si>
  <si>
    <t xml:space="preserve"> 10502000020000 110</t>
  </si>
  <si>
    <t xml:space="preserve"> 10503000010000 110</t>
  </si>
  <si>
    <t xml:space="preserve"> 10800000000000 000</t>
  </si>
  <si>
    <t xml:space="preserve"> 11100000000000 000</t>
  </si>
  <si>
    <t xml:space="preserve"> 11105010000000 120</t>
  </si>
  <si>
    <t xml:space="preserve"> 11200000000000 000</t>
  </si>
  <si>
    <t xml:space="preserve"> 11201000010000 120</t>
  </si>
  <si>
    <t xml:space="preserve"> 11300000000000 000</t>
  </si>
  <si>
    <t xml:space="preserve"> 11400000000000 000</t>
  </si>
  <si>
    <t>Иные межбюджетные трансферты</t>
  </si>
  <si>
    <t xml:space="preserve"> Наименование показателя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</si>
  <si>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</si>
  <si>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</si>
  <si>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</si>
  <si>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</si>
  <si>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БЕЗВОЗМЕЗДНЫЕ ПОСТУПЛЕНИЯ</t>
  </si>
  <si>
    <t>Субвенции бюджетам субъектов Российской Федерации и муниципальных образований</t>
  </si>
  <si>
    <t>Код бюджетной классификации</t>
  </si>
  <si>
    <t>ВСЕГО ДОХОДОВ ПО БЮДЖЕТУ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</si>
  <si>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</si>
  <si>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</si>
  <si>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</si>
  <si>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</si>
  <si>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</si>
  <si>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</si>
  <si>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</si>
  <si>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</si>
  <si>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</si>
  <si>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</si>
  <si>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</si>
  <si>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</si>
  <si>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</si>
  <si>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 xml:space="preserve">Налог на доходы физических лиц </t>
  </si>
  <si>
    <t xml:space="preserve"> 10102000010000 110</t>
  </si>
  <si>
    <t xml:space="preserve">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</si>
  <si>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</si>
  <si>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</si>
  <si>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</si>
  <si>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</si>
  <si>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 xml:space="preserve"> 11105030000000 120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</si>
  <si>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</si>
  <si>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11105070000000 120</t>
  </si>
  <si>
    <t>Доходы от сдачи в аренду имущества, составляющего государственную (муниципальную) казнунаходящегося в (за исключением земельных участков)</t>
  </si>
  <si>
    <t xml:space="preserve"> 1140200000000 410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</si>
  <si>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</si>
  <si>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1140600000000 430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</si>
  <si>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</si>
  <si>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Процент испол-нения к годовым назначе-ниям</t>
  </si>
  <si>
    <t xml:space="preserve"> 20201000000000 151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</si>
  <si>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</si>
  <si>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</si>
  <si>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Отклоне-ния (+,-) от годового плана</t>
  </si>
  <si>
    <t xml:space="preserve"> 11105020000000 120</t>
  </si>
  <si>
    <t>Доходы, получаемые в виде арендной платы за земельные участки,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</si>
  <si>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10300000000000 000</t>
  </si>
  <si>
    <t xml:space="preserve"> 10302000010000 110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</si>
  <si>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</si>
  <si>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 реализуемые на территории Российской Федерации</t>
  </si>
  <si>
    <t xml:space="preserve"> 10504000020000 110</t>
  </si>
  <si>
    <t>Налог, взимаемый в связи с применением патентной системы налогообложения</t>
  </si>
  <si>
    <t>3</t>
  </si>
  <si>
    <t>4</t>
  </si>
  <si>
    <t>5</t>
  </si>
  <si>
    <t>6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</si>
  <si>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</si>
  <si>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</si>
  <si>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взимаемый в связи с применением упрощенной системы налогообложения</t>
  </si>
  <si>
    <t xml:space="preserve"> 10501000000000 110</t>
  </si>
  <si>
    <t xml:space="preserve">           (тыс. рублей)</t>
  </si>
  <si>
    <t>Утвержде-но на       2023 год</t>
  </si>
  <si>
    <t>Испол-нено на         01.07.  2023 г.</t>
  </si>
  <si>
    <t>20800000000000000</t>
  </si>
  <si>
    <t>Перечисления для осуществления возврата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</si>
  <si>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Сведения об исполнении доходов бюджета муниципального района "Краснояружский район" за 1 полугодие 2023 года в сравнении с запланированными значениями на соответствующий период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</si>
</sst>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#,##0.0"/>
    <numFmt numFmtId="179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179" fontId="1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178" fontId="12" fillId="0" borderId="10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31">
      <selection activeCell="A1" sqref="A1:F1"/>
    </sheetView>
  </sheetViews>
  <sheetFormatPr defaultColWidth="9.00390625" defaultRowHeight="12.75"/>
  <cols>
    <col min="1" max="1" width="26.125" style="0" customWidth="1"/>
    <col min="2" max="2" width="27.00390625" style="0" customWidth="1"/>
    <col min="3" max="3" width="13.125" style="0" customWidth="1"/>
    <col min="4" max="4" width="11.875" style="0" customWidth="1"/>
    <col min="5" max="5" width="9.75390625" style="0" customWidth="1"/>
    <col min="6" max="6" width="11.875" style="0" customWidth="1"/>
  </cols>
  <sheetData>
    <row r="1" spans="1:6" ht="62.25" customHeight="1">
      <c r="A1" s="23" t="s">
        <v>83</v>
      </c>
      <c r="B1" s="23"/>
      <c r="C1" s="23"/>
      <c r="D1" s="23"/>
      <c r="E1" s="23"/>
      <c r="F1" s="23"/>
    </row>
    <row r="2" spans="1:6" ht="12.75" customHeight="1">
      <c r="A2" s="21"/>
      <c r="B2" s="21"/>
      <c r="C2" s="21"/>
      <c r="D2" s="21"/>
      <c r="E2" s="21"/>
      <c r="F2" s="21"/>
    </row>
    <row r="3" spans="1:6" ht="15.75">
      <c r="A3" s="4"/>
      <c r="B3" s="4"/>
      <c r="C3" s="4"/>
      <c r="D3" s="4"/>
      <c r="E3" s="22" t="s">
        <v>78</v>
      </c>
      <c r="F3" s="22"/>
    </row>
    <row r="4" spans="1:6" ht="98.25" customHeight="1">
      <c r="A4" s="14" t="s">
        <v>27</v>
      </c>
      <c r="B4" s="14" t="s">
        <v>20</v>
      </c>
      <c r="C4" s="15" t="s">
        <v>79</v>
      </c>
      <c r="D4" s="15" t="s">
        <v>80</v>
      </c>
      <c r="E4" s="15" t="s">
        <v>57</v>
      </c>
      <c r="F4" s="15" t="s">
        <v>61</v>
      </c>
    </row>
    <row r="5" spans="1:6" ht="18.75" customHeight="1">
      <c r="A5" s="14">
        <v>2</v>
      </c>
      <c r="B5" s="14">
        <v>1</v>
      </c>
      <c r="C5" s="15" t="s">
        <v>70</v>
      </c>
      <c r="D5" s="15" t="s">
        <v>71</v>
      </c>
      <c r="E5" s="15" t="s">
        <v>72</v>
      </c>
      <c r="F5" s="15" t="s">
        <v>73</v>
      </c>
    </row>
    <row r="6" spans="1:6" ht="31.5">
      <c r="A6" s="5" t="s">
        <v>7</v>
      </c>
      <c r="B6" s="16" t="s">
        <v>29</v>
      </c>
      <c r="C6" s="6">
        <f>C7+C11+C16+C17+C25+C27+C28+C31+C32+C9</f>
        <v>385457</v>
      </c>
      <c r="D6" s="7">
        <f>D7+D11+D16+D17+D25+D27+D28+D31+D32+D9</f>
        <v>262215.5</v>
      </c>
      <c r="E6" s="19">
        <f>D6/C6*100</f>
        <v>68.02717294017232</v>
      </c>
      <c r="F6" s="7">
        <f>D6-C6</f>
        <v>-123241.5</v>
      </c>
    </row>
    <row r="7" spans="1:6" ht="31.5">
      <c r="A7" s="5" t="s">
        <v>8</v>
      </c>
      <c r="B7" s="16" t="s">
        <v>30</v>
      </c>
      <c r="C7" s="6">
        <f>C8</f>
        <v>348921</v>
      </c>
      <c r="D7" s="7">
        <f>D8</f>
        <v>239986.9</v>
      </c>
      <c r="E7" s="7">
        <f aca="true" t="shared" si="0" ref="E7:E31">D7/C7*100</f>
        <v>68.77972377701542</v>
      </c>
      <c r="F7" s="7">
        <f aca="true" t="shared" si="1" ref="F7:F31">D7-C7</f>
        <v>-108934.1</v>
      </c>
    </row>
    <row r="8" spans="1:6" ht="31.5">
      <c r="A8" s="8" t="s">
        <v>43</v>
      </c>
      <c r="B8" s="17" t="s">
        <v>42</v>
      </c>
      <c r="C8" s="9">
        <v>348921</v>
      </c>
      <c r="D8" s="10">
        <v>239986.9</v>
      </c>
      <c r="E8" s="10">
        <f t="shared" si="0"/>
        <v>68.77972377701542</v>
      </c>
      <c r="F8" s="10">
        <f t="shared" si="1"/>
        <v>-108934.1</v>
      </c>
    </row>
    <row r="9" spans="1:6" ht="81.75" customHeight="1">
      <c r="A9" s="5" t="s">
        <v>64</v>
      </c>
      <c r="B9" s="16" t="s">
        <v>67</v>
      </c>
      <c r="C9" s="6">
        <f>C10</f>
        <v>8484</v>
      </c>
      <c r="D9" s="7">
        <f>D10</f>
        <v>4622.1</v>
      </c>
      <c r="E9" s="7">
        <f t="shared" si="0"/>
        <v>54.48019801980198</v>
      </c>
      <c r="F9" s="7">
        <f t="shared" si="1"/>
        <v>-3861.8999999999996</v>
      </c>
    </row>
    <row r="10" spans="1:6" ht="80.25" customHeight="1">
      <c r="A10" s="8" t="s">
        <v>65</v>
      </c>
      <c r="B10" s="17" t="s">
        <v>66</v>
      </c>
      <c r="C10" s="9">
        <v>8484</v>
      </c>
      <c r="D10" s="10">
        <v>4622.1</v>
      </c>
      <c r="E10" s="10">
        <f t="shared" si="0"/>
        <v>54.48019801980198</v>
      </c>
      <c r="F10" s="10">
        <f t="shared" si="1"/>
        <v>-3861.8999999999996</v>
      </c>
    </row>
    <row r="11" spans="1:6" ht="31.5">
      <c r="A11" s="5" t="s">
        <v>9</v>
      </c>
      <c r="B11" s="16" t="s">
        <v>31</v>
      </c>
      <c r="C11" s="6">
        <f>C13+C14+C15+C12</f>
        <v>6622</v>
      </c>
      <c r="D11" s="7">
        <f>D13+D14+D15+D12</f>
        <v>5251</v>
      </c>
      <c r="E11" s="7">
        <f t="shared" si="0"/>
        <v>79.2962851102386</v>
      </c>
      <c r="F11" s="7">
        <f t="shared" si="1"/>
        <v>-1371</v>
      </c>
    </row>
    <row r="12" spans="1:6" ht="63">
      <c r="A12" s="8" t="s">
        <v>77</v>
      </c>
      <c r="B12" s="17" t="s">
        <v>76</v>
      </c>
      <c r="C12" s="9">
        <v>1276</v>
      </c>
      <c r="D12" s="10">
        <v>1346.7</v>
      </c>
      <c r="E12" s="10">
        <f t="shared" si="0"/>
        <v>105.54075235109718</v>
      </c>
      <c r="F12" s="10">
        <f t="shared" si="1"/>
        <v>70.70000000000005</v>
      </c>
    </row>
    <row r="13" spans="1:6" ht="63">
      <c r="A13" s="8" t="s">
        <v>10</v>
      </c>
      <c r="B13" s="17" t="s">
        <v>21</v>
      </c>
      <c r="C13" s="9">
        <v>0</v>
      </c>
      <c r="D13" s="10">
        <v>-19.2</v>
      </c>
      <c r="E13" s="10"/>
      <c r="F13" s="7">
        <f t="shared" si="1"/>
        <v>-19.2</v>
      </c>
    </row>
    <row r="14" spans="1:6" ht="47.25">
      <c r="A14" s="8" t="s">
        <v>11</v>
      </c>
      <c r="B14" s="17" t="s">
        <v>22</v>
      </c>
      <c r="C14" s="9">
        <v>1727</v>
      </c>
      <c r="D14" s="10">
        <v>1836.1</v>
      </c>
      <c r="E14" s="10">
        <f t="shared" si="0"/>
        <v>106.31731325998841</v>
      </c>
      <c r="F14" s="10">
        <f t="shared" si="1"/>
        <v>109.09999999999991</v>
      </c>
    </row>
    <row r="15" spans="1:6" ht="61.5" customHeight="1">
      <c r="A15" s="8" t="s">
        <v>68</v>
      </c>
      <c r="B15" s="17" t="s">
        <v>69</v>
      </c>
      <c r="C15" s="9">
        <v>3619</v>
      </c>
      <c r="D15" s="10">
        <v>2087.4</v>
      </c>
      <c r="E15" s="10">
        <f t="shared" si="0"/>
        <v>57.678916827853</v>
      </c>
      <c r="F15" s="10">
        <f t="shared" si="1"/>
        <v>-1531.6</v>
      </c>
    </row>
    <row r="16" spans="1:6" ht="31.5">
      <c r="A16" s="5" t="s">
        <v>12</v>
      </c>
      <c r="B16" s="16" t="s">
        <v>32</v>
      </c>
      <c r="C16" s="6">
        <v>1659</v>
      </c>
      <c r="D16" s="7">
        <v>542.5</v>
      </c>
      <c r="E16" s="7">
        <f t="shared" si="0"/>
        <v>32.70042194092827</v>
      </c>
      <c r="F16" s="7">
        <f t="shared" si="1"/>
        <v>-1116.5</v>
      </c>
    </row>
    <row r="17" spans="1:6" ht="110.25">
      <c r="A17" s="5" t="s">
        <v>13</v>
      </c>
      <c r="B17" s="16" t="s">
        <v>33</v>
      </c>
      <c r="C17" s="6">
        <f>C18+C24</f>
        <v>19020</v>
      </c>
      <c r="D17" s="7">
        <f>D18+D24</f>
        <v>10425.800000000001</v>
      </c>
      <c r="E17" s="7">
        <f t="shared" si="0"/>
        <v>54.814931650893804</v>
      </c>
      <c r="F17" s="7">
        <f t="shared" si="1"/>
        <v>-8594.199999999999</v>
      </c>
    </row>
    <row r="18" spans="1:6" ht="241.5" customHeight="1">
      <c r="A18" s="8" t="s">
        <v>46</v>
      </c>
      <c r="B18" s="18" t="s">
        <v>47</v>
      </c>
      <c r="C18" s="9">
        <f>C20+C22+C23+C21</f>
        <v>19000</v>
      </c>
      <c r="D18" s="20">
        <v>10414.2</v>
      </c>
      <c r="E18" s="10">
        <f t="shared" si="0"/>
        <v>54.811578947368425</v>
      </c>
      <c r="F18" s="10">
        <f t="shared" si="1"/>
        <v>-8585.8</v>
      </c>
    </row>
    <row r="19" spans="1:6" ht="15.75">
      <c r="A19" s="8"/>
      <c r="B19" s="18" t="s">
        <v>48</v>
      </c>
      <c r="C19" s="9"/>
      <c r="D19" s="10"/>
      <c r="E19" s="10"/>
      <c r="F19" s="10"/>
    </row>
    <row r="20" spans="1:6" ht="177.75" customHeight="1">
      <c r="A20" s="8" t="s">
        <v>14</v>
      </c>
      <c r="B20" s="18" t="s">
        <v>23</v>
      </c>
      <c r="C20" s="9">
        <v>2750</v>
      </c>
      <c r="D20" s="10">
        <v>1413.1</v>
      </c>
      <c r="E20" s="10">
        <f t="shared" si="0"/>
        <v>51.38545454545454</v>
      </c>
      <c r="F20" s="10">
        <f t="shared" si="1"/>
        <v>-1336.9</v>
      </c>
    </row>
    <row r="21" spans="1:6" ht="222.75" customHeight="1">
      <c r="A21" s="8" t="s">
        <v>62</v>
      </c>
      <c r="B21" s="18" t="s">
        <v>63</v>
      </c>
      <c r="C21" s="9">
        <v>15512</v>
      </c>
      <c r="D21" s="10">
        <v>8573.9</v>
      </c>
      <c r="E21" s="10">
        <f t="shared" si="0"/>
        <v>55.272692109334706</v>
      </c>
      <c r="F21" s="10">
        <f t="shared" si="1"/>
        <v>-6938.1</v>
      </c>
    </row>
    <row r="22" spans="1:6" ht="242.25" customHeight="1">
      <c r="A22" s="8" t="s">
        <v>49</v>
      </c>
      <c r="B22" s="18" t="s">
        <v>50</v>
      </c>
      <c r="C22" s="9">
        <v>0</v>
      </c>
      <c r="D22" s="10">
        <v>0</v>
      </c>
      <c r="E22" s="10">
        <v>0</v>
      </c>
      <c r="F22" s="10">
        <v>0</v>
      </c>
    </row>
    <row r="23" spans="1:6" ht="115.5" customHeight="1">
      <c r="A23" s="8" t="s">
        <v>51</v>
      </c>
      <c r="B23" s="17" t="s">
        <v>52</v>
      </c>
      <c r="C23" s="9">
        <v>738</v>
      </c>
      <c r="D23" s="10">
        <v>427.2</v>
      </c>
      <c r="E23" s="10">
        <f t="shared" si="0"/>
        <v>57.886178861788615</v>
      </c>
      <c r="F23" s="10">
        <f t="shared" si="1"/>
        <v>-310.8</v>
      </c>
    </row>
    <row r="24" spans="1:6" ht="306" customHeight="1">
      <c r="A24" s="8" t="s">
        <v>44</v>
      </c>
      <c r="B24" s="18" t="s">
        <v>45</v>
      </c>
      <c r="C24" s="9">
        <v>20</v>
      </c>
      <c r="D24" s="10">
        <v>11.6</v>
      </c>
      <c r="E24" s="10">
        <v>0</v>
      </c>
      <c r="F24" s="10">
        <f t="shared" si="1"/>
        <v>-8.4</v>
      </c>
    </row>
    <row r="25" spans="1:6" ht="75" customHeight="1">
      <c r="A25" s="5" t="s">
        <v>15</v>
      </c>
      <c r="B25" s="16" t="s">
        <v>34</v>
      </c>
      <c r="C25" s="11">
        <f>C26</f>
        <v>436</v>
      </c>
      <c r="D25" s="7">
        <f>D26</f>
        <v>640.9</v>
      </c>
      <c r="E25" s="7">
        <f t="shared" si="0"/>
        <v>146.9954128440367</v>
      </c>
      <c r="F25" s="7">
        <f t="shared" si="1"/>
        <v>204.89999999999998</v>
      </c>
    </row>
    <row r="26" spans="1:6" ht="47.25">
      <c r="A26" s="8" t="s">
        <v>16</v>
      </c>
      <c r="B26" s="17" t="s">
        <v>24</v>
      </c>
      <c r="C26" s="12">
        <v>436</v>
      </c>
      <c r="D26" s="13">
        <v>640.9</v>
      </c>
      <c r="E26" s="10">
        <v>40</v>
      </c>
      <c r="F26" s="7">
        <f t="shared" si="1"/>
        <v>204.89999999999998</v>
      </c>
    </row>
    <row r="27" spans="1:6" ht="63">
      <c r="A27" s="5" t="s">
        <v>17</v>
      </c>
      <c r="B27" s="16" t="s">
        <v>35</v>
      </c>
      <c r="C27" s="6">
        <v>34</v>
      </c>
      <c r="D27" s="7">
        <v>144.7</v>
      </c>
      <c r="E27" s="10">
        <v>40</v>
      </c>
      <c r="F27" s="7">
        <f t="shared" si="1"/>
        <v>110.69999999999999</v>
      </c>
    </row>
    <row r="28" spans="1:6" ht="75" customHeight="1">
      <c r="A28" s="5" t="s">
        <v>18</v>
      </c>
      <c r="B28" s="16" t="s">
        <v>36</v>
      </c>
      <c r="C28" s="11">
        <f>C29+C30</f>
        <v>130</v>
      </c>
      <c r="D28" s="7">
        <f>D29+D30</f>
        <v>319.6</v>
      </c>
      <c r="E28" s="10">
        <f t="shared" si="0"/>
        <v>245.84615384615387</v>
      </c>
      <c r="F28" s="7">
        <f t="shared" si="1"/>
        <v>189.60000000000002</v>
      </c>
    </row>
    <row r="29" spans="1:6" ht="213" customHeight="1">
      <c r="A29" s="8" t="s">
        <v>53</v>
      </c>
      <c r="B29" s="17" t="s">
        <v>54</v>
      </c>
      <c r="C29" s="9">
        <v>20</v>
      </c>
      <c r="D29" s="10"/>
      <c r="E29" s="10">
        <f t="shared" si="0"/>
        <v>0</v>
      </c>
      <c r="F29" s="10">
        <f t="shared" si="1"/>
        <v>-20</v>
      </c>
    </row>
    <row r="30" spans="1:6" ht="150.75" customHeight="1">
      <c r="A30" s="8" t="s">
        <v>55</v>
      </c>
      <c r="B30" s="17" t="s">
        <v>56</v>
      </c>
      <c r="C30" s="9">
        <v>110</v>
      </c>
      <c r="D30" s="10">
        <v>319.6</v>
      </c>
      <c r="E30" s="10">
        <f t="shared" si="0"/>
        <v>290.54545454545456</v>
      </c>
      <c r="F30" s="10">
        <f t="shared" si="1"/>
        <v>209.60000000000002</v>
      </c>
    </row>
    <row r="31" spans="1:6" ht="31.5">
      <c r="A31" s="5" t="s">
        <v>0</v>
      </c>
      <c r="B31" s="16" t="s">
        <v>37</v>
      </c>
      <c r="C31" s="6">
        <v>151</v>
      </c>
      <c r="D31" s="7">
        <v>246.1</v>
      </c>
      <c r="E31" s="7">
        <f t="shared" si="0"/>
        <v>162.98013245033113</v>
      </c>
      <c r="F31" s="7">
        <f t="shared" si="1"/>
        <v>95.1</v>
      </c>
    </row>
    <row r="32" spans="1:7" ht="31.5">
      <c r="A32" s="5" t="s">
        <v>1</v>
      </c>
      <c r="B32" s="16" t="s">
        <v>38</v>
      </c>
      <c r="C32" s="6">
        <v>0</v>
      </c>
      <c r="D32" s="7">
        <v>35.9</v>
      </c>
      <c r="E32" s="7"/>
      <c r="F32" s="7">
        <f aca="true" t="shared" si="2" ref="F32:F42">D32-C32</f>
        <v>35.9</v>
      </c>
      <c r="G32" s="2"/>
    </row>
    <row r="33" spans="1:7" ht="31.5">
      <c r="A33" s="5" t="s">
        <v>2</v>
      </c>
      <c r="B33" s="16" t="s">
        <v>25</v>
      </c>
      <c r="C33" s="7">
        <f>C34+C41+C40</f>
        <v>940690.2999999999</v>
      </c>
      <c r="D33" s="7">
        <f>D34+D41+D40+D39</f>
        <v>468594.3</v>
      </c>
      <c r="E33" s="7">
        <f aca="true" t="shared" si="3" ref="E33:E42">D33/C33*100</f>
        <v>49.81387604400726</v>
      </c>
      <c r="F33" s="7">
        <f>D33-C33</f>
        <v>-472095.99999999994</v>
      </c>
      <c r="G33" s="1"/>
    </row>
    <row r="34" spans="1:7" ht="83.25" customHeight="1">
      <c r="A34" s="5" t="s">
        <v>3</v>
      </c>
      <c r="B34" s="16" t="s">
        <v>39</v>
      </c>
      <c r="C34" s="7">
        <f>C35+C36+C37+C38</f>
        <v>940690.2999999999</v>
      </c>
      <c r="D34" s="7">
        <f>D35+D36+D37+D38</f>
        <v>469030.5</v>
      </c>
      <c r="E34" s="7">
        <f t="shared" si="3"/>
        <v>49.86024624682534</v>
      </c>
      <c r="F34" s="7">
        <f t="shared" si="2"/>
        <v>-471659.79999999993</v>
      </c>
      <c r="G34" s="1"/>
    </row>
    <row r="35" spans="1:6" ht="81.75" customHeight="1">
      <c r="A35" s="8" t="s">
        <v>58</v>
      </c>
      <c r="B35" s="17" t="s">
        <v>59</v>
      </c>
      <c r="C35" s="10">
        <v>188542.9</v>
      </c>
      <c r="D35" s="10">
        <v>92620</v>
      </c>
      <c r="E35" s="10">
        <f t="shared" si="3"/>
        <v>49.12409854733326</v>
      </c>
      <c r="F35" s="10">
        <f t="shared" si="2"/>
        <v>-95922.9</v>
      </c>
    </row>
    <row r="36" spans="1:6" ht="78.75" customHeight="1">
      <c r="A36" s="8" t="s">
        <v>4</v>
      </c>
      <c r="B36" s="17" t="s">
        <v>60</v>
      </c>
      <c r="C36" s="10">
        <v>221776.8</v>
      </c>
      <c r="D36" s="10">
        <v>105273.7</v>
      </c>
      <c r="E36" s="10">
        <f t="shared" si="3"/>
        <v>47.46831048152918</v>
      </c>
      <c r="F36" s="10">
        <f t="shared" si="2"/>
        <v>-116503.09999999999</v>
      </c>
    </row>
    <row r="37" spans="1:6" ht="93" customHeight="1">
      <c r="A37" s="8" t="s">
        <v>5</v>
      </c>
      <c r="B37" s="17" t="s">
        <v>26</v>
      </c>
      <c r="C37" s="10">
        <v>479936.1</v>
      </c>
      <c r="D37" s="10">
        <v>245630.9</v>
      </c>
      <c r="E37" s="10">
        <f t="shared" si="3"/>
        <v>51.17991749318295</v>
      </c>
      <c r="F37" s="10">
        <f t="shared" si="2"/>
        <v>-234305.19999999998</v>
      </c>
    </row>
    <row r="38" spans="1:6" ht="31.5">
      <c r="A38" s="8" t="s">
        <v>6</v>
      </c>
      <c r="B38" s="17" t="s">
        <v>19</v>
      </c>
      <c r="C38" s="10">
        <v>50434.5</v>
      </c>
      <c r="D38" s="10">
        <v>25505.9</v>
      </c>
      <c r="E38" s="10">
        <f t="shared" si="3"/>
        <v>50.572326482863915</v>
      </c>
      <c r="F38" s="10">
        <f t="shared" si="2"/>
        <v>-24928.6</v>
      </c>
    </row>
    <row r="39" spans="1:6" ht="207.75" customHeight="1">
      <c r="A39" s="5" t="s">
        <v>81</v>
      </c>
      <c r="B39" s="16" t="s">
        <v>82</v>
      </c>
      <c r="C39" s="10"/>
      <c r="D39" s="10">
        <v>-3.9</v>
      </c>
      <c r="E39" s="10"/>
      <c r="F39" s="10"/>
    </row>
    <row r="40" spans="1:6" ht="151.5" customHeight="1">
      <c r="A40" s="5" t="s">
        <v>74</v>
      </c>
      <c r="B40" s="16" t="s">
        <v>75</v>
      </c>
      <c r="C40" s="7">
        <v>0</v>
      </c>
      <c r="D40" s="7">
        <v>0</v>
      </c>
      <c r="E40" s="7"/>
      <c r="F40" s="7">
        <f t="shared" si="2"/>
        <v>0</v>
      </c>
    </row>
    <row r="41" spans="1:6" ht="108.75" customHeight="1">
      <c r="A41" s="5" t="s">
        <v>41</v>
      </c>
      <c r="B41" s="16" t="s">
        <v>40</v>
      </c>
      <c r="C41" s="7">
        <v>0</v>
      </c>
      <c r="D41" s="7">
        <v>-432.3</v>
      </c>
      <c r="E41" s="7"/>
      <c r="F41" s="7">
        <f t="shared" si="2"/>
        <v>-432.3</v>
      </c>
    </row>
    <row r="42" spans="1:6" ht="40.5" customHeight="1">
      <c r="A42" s="24" t="s">
        <v>28</v>
      </c>
      <c r="B42" s="24"/>
      <c r="C42" s="7">
        <f>C33+C6</f>
        <v>1326147.2999999998</v>
      </c>
      <c r="D42" s="7">
        <f>D33+D6</f>
        <v>730809.8</v>
      </c>
      <c r="E42" s="7">
        <f t="shared" si="3"/>
        <v>55.10773953994402</v>
      </c>
      <c r="F42" s="7">
        <f t="shared" si="2"/>
        <v>-595337.4999999998</v>
      </c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</sheetData>
  <sheetProtection/>
  <mergeCells count="4">
    <mergeCell ref="A2:F2"/>
    <mergeCell ref="E3:F3"/>
    <mergeCell ref="A1:F1"/>
    <mergeCell ref="A42:B42"/>
  </mergeCells>
  <conditionalFormatting sqref="G32 F6:F42">
    <cfRule type="cellIs" priority="1" dxfId="1" operator="equal" stopIfTrue="1">
      <formula>0</formula>
    </cfRule>
  </conditionalFormatting>
  <printOptions/>
  <pageMargins left="0.7874015748031497" right="0" top="0.5905511811023623" bottom="0.1968503937007874" header="0" footer="0"/>
  <pageSetup firstPageNumber="3" useFirstPageNumber="1" fitToHeight="0" horizontalDpi="600" verticalDpi="600" orientation="portrait" pageOrder="overThenDown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dohodsp2</cp:lastModifiedBy>
  <cp:lastPrinted>2023-03-29T13:46:18Z</cp:lastPrinted>
  <dcterms:created xsi:type="dcterms:W3CDTF">1999-06-18T11:49:53Z</dcterms:created>
  <dcterms:modified xsi:type="dcterms:W3CDTF">2023-07-14T10:40:39Z</dcterms:modified>
  <cp:category/>
  <cp:version/>
  <cp:contentType/>
  <cp:contentStatus/>
</cp:coreProperties>
</file>