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айтРайона2023\Бюджет\формиров.бюдже2022г\"/>
    </mc:Choice>
  </mc:AlternateContent>
  <bookViews>
    <workbookView xWindow="360" yWindow="360" windowWidth="18855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H5" i="1" s="1"/>
  <c r="E5" i="1"/>
  <c r="F5" i="1"/>
  <c r="G5" i="1"/>
  <c r="H6" i="1"/>
  <c r="H7" i="1"/>
  <c r="H8" i="1"/>
  <c r="H9" i="1"/>
  <c r="H10" i="1"/>
  <c r="H11" i="1"/>
  <c r="H12" i="1"/>
  <c r="H13" i="1"/>
  <c r="H14" i="1"/>
  <c r="H15" i="1"/>
  <c r="C16" i="1"/>
  <c r="D16" i="1"/>
  <c r="H16" i="1" s="1"/>
  <c r="E16" i="1"/>
  <c r="F16" i="1"/>
  <c r="G16" i="1"/>
  <c r="H17" i="1"/>
  <c r="H18" i="1"/>
  <c r="H19" i="1"/>
  <c r="C20" i="1"/>
  <c r="D20" i="1"/>
  <c r="H20" i="1" s="1"/>
  <c r="E20" i="1"/>
  <c r="F20" i="1"/>
  <c r="G20" i="1"/>
  <c r="H21" i="1"/>
  <c r="H22" i="1"/>
  <c r="H23" i="1"/>
  <c r="C24" i="1"/>
  <c r="D24" i="1"/>
  <c r="H24" i="1" s="1"/>
  <c r="E24" i="1"/>
  <c r="F24" i="1"/>
  <c r="G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C34" i="1"/>
  <c r="D34" i="1"/>
  <c r="H34" i="1" s="1"/>
  <c r="E34" i="1"/>
  <c r="F34" i="1"/>
  <c r="G34" i="1"/>
  <c r="H35" i="1"/>
  <c r="H37" i="1"/>
  <c r="H38" i="1"/>
  <c r="H39" i="1"/>
  <c r="C40" i="1"/>
  <c r="D40" i="1"/>
  <c r="E40" i="1"/>
  <c r="F40" i="1"/>
  <c r="G40" i="1"/>
  <c r="H40" i="1"/>
  <c r="H41" i="1"/>
  <c r="H42" i="1"/>
  <c r="H43" i="1"/>
  <c r="C44" i="1"/>
  <c r="D44" i="1"/>
  <c r="E44" i="1"/>
  <c r="F44" i="1"/>
  <c r="G44" i="1"/>
  <c r="H44" i="1"/>
  <c r="I44" i="1"/>
  <c r="H45" i="1"/>
  <c r="H46" i="1"/>
  <c r="H47" i="1"/>
  <c r="H48" i="1"/>
  <c r="H49" i="1"/>
  <c r="H50" i="1"/>
  <c r="H51" i="1"/>
  <c r="H52" i="1"/>
  <c r="H53" i="1"/>
  <c r="C54" i="1"/>
  <c r="D54" i="1"/>
  <c r="E54" i="1"/>
  <c r="F54" i="1"/>
  <c r="G54" i="1"/>
  <c r="H54" i="1"/>
  <c r="I54" i="1"/>
  <c r="H55" i="1"/>
  <c r="H56" i="1"/>
  <c r="H57" i="1"/>
  <c r="H58" i="1"/>
  <c r="C59" i="1"/>
  <c r="D59" i="1"/>
  <c r="H59" i="1" s="1"/>
  <c r="E59" i="1"/>
  <c r="F59" i="1"/>
  <c r="G59" i="1"/>
  <c r="H60" i="1"/>
  <c r="C61" i="1"/>
  <c r="D61" i="1"/>
  <c r="I61" i="1" s="1"/>
  <c r="E61" i="1"/>
  <c r="F61" i="1"/>
  <c r="G61" i="1"/>
  <c r="H62" i="1"/>
  <c r="H63" i="1"/>
  <c r="H64" i="1"/>
  <c r="H65" i="1"/>
  <c r="H66" i="1"/>
  <c r="C67" i="1"/>
  <c r="D67" i="1"/>
  <c r="H67" i="1" s="1"/>
  <c r="E67" i="1"/>
  <c r="F67" i="1"/>
  <c r="G67" i="1"/>
  <c r="I67" i="1"/>
  <c r="H68" i="1"/>
  <c r="H69" i="1"/>
  <c r="H70" i="1"/>
  <c r="H71" i="1"/>
  <c r="C72" i="1"/>
  <c r="D72" i="1"/>
  <c r="I72" i="1" s="1"/>
  <c r="E72" i="1"/>
  <c r="F72" i="1"/>
  <c r="G72" i="1"/>
  <c r="H73" i="1"/>
  <c r="H74" i="1"/>
  <c r="H75" i="1"/>
  <c r="C76" i="1"/>
  <c r="D76" i="1"/>
  <c r="H76" i="1" s="1"/>
  <c r="E76" i="1"/>
  <c r="F76" i="1"/>
  <c r="G76" i="1"/>
  <c r="H77" i="1"/>
  <c r="H78" i="1"/>
  <c r="C79" i="1"/>
  <c r="D79" i="1"/>
  <c r="H79" i="1" s="1"/>
  <c r="E79" i="1"/>
  <c r="F79" i="1"/>
  <c r="G79" i="1"/>
  <c r="H80" i="1"/>
  <c r="H81" i="1"/>
  <c r="H82" i="1"/>
  <c r="H83" i="1"/>
  <c r="C84" i="1" l="1"/>
  <c r="E84" i="1"/>
  <c r="H72" i="1"/>
  <c r="F84" i="1"/>
  <c r="H61" i="1"/>
  <c r="D84" i="1"/>
  <c r="H84" i="1" s="1"/>
  <c r="G84" i="1"/>
</calcChain>
</file>

<file path=xl/sharedStrings.xml><?xml version="1.0" encoding="utf-8"?>
<sst xmlns="http://schemas.openxmlformats.org/spreadsheetml/2006/main" count="168" uniqueCount="168">
  <si>
    <t>* Примечание: исполнение по резервному фонду в отчете отображено в соответствующих разделах бюджетной классификации</t>
  </si>
  <si>
    <t>В С Е Г О расходов</t>
  </si>
  <si>
    <t>Условно утвержденные расходы</t>
  </si>
  <si>
    <t xml:space="preserve">Прочие межбюджетные трансферты </t>
  </si>
  <si>
    <t>1403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</si>
  <si>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</si>
  <si>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</si>
  <si>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</si>
  <si>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</si>
  <si>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БЮДЖЕТНОЙ СИСТЕМЫ РОССИЙСКОЙ ФЕДЕРАЦИИ</t>
  </si>
  <si>
    <t>1400</t>
  </si>
  <si>
    <t>Обслуживание государственного внешнего долга</t>
  </si>
  <si>
    <t>1302</t>
  </si>
  <si>
    <t>Обслуживание государственного внутреннего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</si>
  <si>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</si>
  <si>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</si>
  <si>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</si>
  <si>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</si>
  <si>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</si>
  <si>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</si>
  <si>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</si>
  <si>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Телевидение и радиовещание</t>
  </si>
  <si>
    <t>1201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</si>
  <si>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</si>
  <si>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</si>
  <si>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</si>
  <si>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</si>
  <si>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Спорт высших достижений</t>
  </si>
  <si>
    <t>1103</t>
  </si>
  <si>
    <t>Массовый спорт</t>
  </si>
  <si>
    <t>1102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</si>
  <si>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</si>
  <si>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</si>
  <si>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</si>
  <si>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</si>
  <si>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</si>
  <si>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</si>
  <si>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</si>
  <si>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</si>
  <si>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</si>
  <si>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</si>
  <si>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</si>
  <si>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</si>
  <si>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</si>
  <si>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</si>
  <si>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</si>
  <si>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</si>
  <si>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</si>
  <si>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</si>
  <si>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ЗДРАВООХРАНЕНИЕ</t>
  </si>
  <si>
    <t>0900</t>
  </si>
  <si>
    <t>Другие вопросы в области культуры, кинематографии</t>
  </si>
  <si>
    <t>0804</t>
  </si>
  <si>
    <t>Прикладные научные исследования в области культуры, кинематографии</t>
  </si>
  <si>
    <t>0803</t>
  </si>
  <si>
    <t>Кинематография</t>
  </si>
  <si>
    <t>0802</t>
  </si>
  <si>
    <t>Культура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</si>
  <si>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</si>
  <si>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</si>
  <si>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</si>
  <si>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</si>
  <si>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</si>
  <si>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Прикладные научные исследования в области образования</t>
  </si>
  <si>
    <t>0708</t>
  </si>
  <si>
    <t>Молодежная политика</t>
  </si>
  <si>
    <t>0707</t>
  </si>
  <si>
    <t>Высшее образование</t>
  </si>
  <si>
    <t>0706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</si>
  <si>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</si>
  <si>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</si>
  <si>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</si>
  <si>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</si>
  <si>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Дополнительное образование детей</t>
  </si>
  <si>
    <t>0703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</si>
  <si>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</si>
  <si>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</si>
  <si>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</si>
  <si>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</si>
  <si>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</si>
  <si>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</si>
  <si>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</si>
  <si>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</si>
  <si>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</si>
  <si>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</si>
  <si>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Экологический контроль</t>
  </si>
  <si>
    <t>0601</t>
  </si>
  <si>
    <t>ОХРАНА ОКРУЖАЮЩЕЙ СРЕДЫ</t>
  </si>
  <si>
    <t>0600</t>
  </si>
  <si>
    <t>Другие вопросы в области жилищно-коммунального хозяйства</t>
  </si>
  <si>
    <t>0505</t>
  </si>
  <si>
    <t>Прикладные научные исследования в области жилищно-коммунального хозяйства</t>
  </si>
  <si>
    <t>0504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</si>
  <si>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</si>
  <si>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</si>
  <si>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</si>
  <si>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</si>
  <si>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</si>
  <si>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</si>
  <si>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</si>
  <si>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</si>
  <si>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</si>
  <si>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</si>
  <si>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Связь и информатика</t>
  </si>
  <si>
    <t>0410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</si>
  <si>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</si>
  <si>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</si>
  <si>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</si>
  <si>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</si>
  <si>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</si>
  <si>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</si>
  <si>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</si>
  <si>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</si>
  <si>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</si>
  <si>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</si>
  <si>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</si>
  <si>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</si>
  <si>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Общеэкономические вопросы</t>
  </si>
  <si>
    <t>0401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</si>
  <si>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</si>
  <si>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</si>
  <si>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</si>
  <si>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</si>
  <si>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</si>
  <si>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</si>
  <si>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Органы юстиции</t>
  </si>
  <si>
    <t>0304</t>
  </si>
  <si>
    <t>НАЦИОНАЛЬНАЯ БЕЗОПАСНОСТЬ И ПРАВООХРАНИТЕЛЬНАЯ ДЕЯТЕЛЬНОСТЬ</t>
  </si>
  <si>
    <t>0300</t>
  </si>
  <si>
    <t>Другие вопросы в области национальной обороны</t>
  </si>
  <si>
    <t>0209</t>
  </si>
  <si>
    <t>Мобилизационная подготовка экономики</t>
  </si>
  <si>
    <t>0204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</si>
  <si>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</si>
  <si>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</si>
  <si>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</si>
  <si>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</si>
  <si>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</si>
  <si>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</si>
  <si>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Прикладные научные исследования в области общегосударственных вопросов</t>
  </si>
  <si>
    <t>0112</t>
  </si>
  <si>
    <t>Резервные фонды</t>
  </si>
  <si>
    <t>0111</t>
  </si>
  <si>
    <t>Фундаментальные исследования</t>
  </si>
  <si>
    <t>0110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</si>
  <si>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</si>
  <si>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</si>
  <si>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</si>
  <si>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</si>
  <si>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</si>
  <si>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</si>
  <si>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</si>
  <si>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</si>
  <si>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</si>
  <si>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</si>
  <si>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</si>
  <si>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</si>
  <si>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</si>
  <si>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</si>
  <si>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Параметры бюджета муниципального района
на 2024 год</t>
  </si>
  <si>
    <t>Параметры бюджета муниципального района
на 2023 год</t>
  </si>
  <si>
    <t>Параметры бюджета муниципального района
на 2022 год</t>
  </si>
  <si>
    <t>Уточненный бюджет муниципального района на 1.11.2021 года</t>
  </si>
  <si>
    <t>Исполнение бюджета муниципального района  за 2020 год</t>
  </si>
  <si>
    <t>Наименование раздела, подраздела</t>
  </si>
  <si>
    <t xml:space="preserve">Раздел, подраздел </t>
  </si>
  <si>
    <t>тыс.руб.</t>
  </si>
  <si>
    <t>Аналитические данные о расходах бюджета муниципального района Краснояружский район на 2022 год и  плановый период 2023 и 2024 годов по разделам и подразделам классификации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</si>
</sst>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 Cy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vertAlign val="superscript"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9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4" fontId="2" fillId="2" borderId="0" xfId="0" applyNumberFormat="1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1" fillId="2" borderId="0" xfId="0" applyNumberFormat="1" applyFont="1" applyFill="1" applyAlignment="1">
      <alignment horizontal="center"/>
    </xf>
    <xf numFmtId="0" fontId="4" fillId="2" borderId="0" xfId="0" applyFont="1" applyFill="1"/>
    <xf numFmtId="164" fontId="1" fillId="2" borderId="0" xfId="0" applyNumberFormat="1" applyFont="1" applyFill="1" applyAlignment="1"/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A2" sqref="A2"/>
    </sheetView>
  </sheetViews>
  <sheetFormatPr defaultRowHeight="15.75" x14ac:dyDescent="0.2"/>
  <cols>
    <col min="1" max="1" width="11.85546875" style="5" customWidth="1"/>
    <col min="2" max="2" width="47.85546875" style="4" customWidth="1"/>
    <col min="3" max="3" width="12.140625" style="3" customWidth="1"/>
    <col min="4" max="4" width="12" style="2" customWidth="1"/>
    <col min="5" max="5" width="12.140625" style="2" customWidth="1"/>
    <col min="6" max="6" width="14.28515625" style="2" customWidth="1"/>
    <col min="7" max="7" width="12.5703125" style="2" customWidth="1"/>
    <col min="8" max="8" width="9.85546875" style="2" hidden="1" customWidth="1"/>
    <col min="9" max="9" width="0" style="1" hidden="1" customWidth="1"/>
    <col min="10" max="10" width="9.140625" style="1"/>
    <col min="11" max="11" width="11.42578125" style="1" bestFit="1" customWidth="1"/>
    <col min="12" max="16384" width="9.140625" style="1"/>
  </cols>
  <sheetData>
    <row r="1" spans="1:8" s="6" customFormat="1" ht="61.5" customHeight="1" x14ac:dyDescent="0.2">
      <c r="A1" s="37" t="s">
        <v>167</v>
      </c>
      <c r="B1" s="37"/>
      <c r="C1" s="37"/>
      <c r="D1" s="37"/>
      <c r="E1" s="37"/>
      <c r="F1" s="37"/>
      <c r="G1" s="37"/>
      <c r="H1" s="7"/>
    </row>
    <row r="2" spans="1:8" ht="18.75" x14ac:dyDescent="0.2">
      <c r="A2" s="35"/>
      <c r="B2" s="34"/>
      <c r="C2" s="33"/>
      <c r="D2" s="32"/>
      <c r="E2" s="36" t="s">
        <v>166</v>
      </c>
      <c r="F2" s="36"/>
      <c r="G2" s="31"/>
    </row>
    <row r="3" spans="1:8" ht="110.25" x14ac:dyDescent="0.2">
      <c r="A3" s="30" t="s">
        <v>165</v>
      </c>
      <c r="B3" s="29" t="s">
        <v>164</v>
      </c>
      <c r="C3" s="28" t="s">
        <v>163</v>
      </c>
      <c r="D3" s="27" t="s">
        <v>162</v>
      </c>
      <c r="E3" s="26" t="s">
        <v>161</v>
      </c>
      <c r="F3" s="26" t="s">
        <v>160</v>
      </c>
      <c r="G3" s="26" t="s">
        <v>159</v>
      </c>
    </row>
    <row r="4" spans="1:8" s="22" customFormat="1" x14ac:dyDescent="0.2">
      <c r="A4" s="25">
        <v>1</v>
      </c>
      <c r="B4" s="24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8"/>
    </row>
    <row r="5" spans="1:8" x14ac:dyDescent="0.2">
      <c r="A5" s="18" t="s">
        <v>158</v>
      </c>
      <c r="B5" s="12" t="s">
        <v>157</v>
      </c>
      <c r="C5" s="11">
        <f>C6+C7+C8+C9+C10+C11+C12+C13+C14+C15</f>
        <v>71428</v>
      </c>
      <c r="D5" s="11">
        <f>D6+D7+D8+D9+D10+D11+D12+D13+D14+D15</f>
        <v>71430.100000000006</v>
      </c>
      <c r="E5" s="11">
        <f>E6+E7+E8+E9+E10+E11+E12+E13+E14+E15</f>
        <v>68342</v>
      </c>
      <c r="F5" s="11">
        <f>F6+F7+F8+F9+F10+F11+F12+F13+F14+F15</f>
        <v>67238.2</v>
      </c>
      <c r="G5" s="11">
        <f>G6+G7+G8+G9+G10+G11+G12+G13+G14+G15</f>
        <v>70238</v>
      </c>
      <c r="H5" s="10">
        <f t="shared" ref="H5:H35" si="0">D5/1158401.9*100</f>
        <v>6.1662623308887889</v>
      </c>
    </row>
    <row r="6" spans="1:8" ht="47.25" x14ac:dyDescent="0.2">
      <c r="A6" s="16" t="s">
        <v>156</v>
      </c>
      <c r="B6" s="17" t="s">
        <v>155</v>
      </c>
      <c r="C6" s="14">
        <v>2302.5</v>
      </c>
      <c r="D6" s="14">
        <v>2047</v>
      </c>
      <c r="E6" s="14">
        <v>2088</v>
      </c>
      <c r="F6" s="14">
        <v>2172</v>
      </c>
      <c r="G6" s="14">
        <v>2258</v>
      </c>
      <c r="H6" s="10">
        <f t="shared" si="0"/>
        <v>0.17670896430677471</v>
      </c>
    </row>
    <row r="7" spans="1:8" ht="63" x14ac:dyDescent="0.2">
      <c r="A7" s="16" t="s">
        <v>154</v>
      </c>
      <c r="B7" s="17" t="s">
        <v>153</v>
      </c>
      <c r="C7" s="14">
        <v>3507.7</v>
      </c>
      <c r="D7" s="14">
        <v>3468</v>
      </c>
      <c r="E7" s="14">
        <v>3307</v>
      </c>
      <c r="F7" s="14">
        <v>3376</v>
      </c>
      <c r="G7" s="14">
        <v>3510</v>
      </c>
      <c r="H7" s="10">
        <f t="shared" si="0"/>
        <v>0.29937796200092559</v>
      </c>
    </row>
    <row r="8" spans="1:8" ht="78.75" x14ac:dyDescent="0.2">
      <c r="A8" s="16" t="s">
        <v>152</v>
      </c>
      <c r="B8" s="17" t="s">
        <v>151</v>
      </c>
      <c r="C8" s="14">
        <v>47974.8</v>
      </c>
      <c r="D8" s="14">
        <v>51095.3</v>
      </c>
      <c r="E8" s="14">
        <v>49359</v>
      </c>
      <c r="F8" s="14">
        <v>48454.7</v>
      </c>
      <c r="G8" s="14">
        <v>51006.7</v>
      </c>
      <c r="H8" s="10">
        <f t="shared" si="0"/>
        <v>4.4108439393961634</v>
      </c>
    </row>
    <row r="9" spans="1:8" x14ac:dyDescent="0.2">
      <c r="A9" s="16" t="s">
        <v>150</v>
      </c>
      <c r="B9" s="17" t="s">
        <v>149</v>
      </c>
      <c r="C9" s="14">
        <v>0</v>
      </c>
      <c r="D9" s="14">
        <v>10.5</v>
      </c>
      <c r="E9" s="14">
        <v>35</v>
      </c>
      <c r="F9" s="14">
        <v>1.5</v>
      </c>
      <c r="G9" s="14">
        <v>1.3</v>
      </c>
      <c r="H9" s="10">
        <f t="shared" si="0"/>
        <v>9.0642116522771598E-4</v>
      </c>
    </row>
    <row r="10" spans="1:8" ht="63" x14ac:dyDescent="0.2">
      <c r="A10" s="16" t="s">
        <v>148</v>
      </c>
      <c r="B10" s="17" t="s">
        <v>147</v>
      </c>
      <c r="C10" s="14">
        <v>11390</v>
      </c>
      <c r="D10" s="14">
        <v>12258</v>
      </c>
      <c r="E10" s="14">
        <v>11594</v>
      </c>
      <c r="F10" s="14">
        <v>11975</v>
      </c>
      <c r="G10" s="14">
        <v>12157</v>
      </c>
      <c r="H10" s="10">
        <f t="shared" si="0"/>
        <v>1.0581819660344134</v>
      </c>
    </row>
    <row r="11" spans="1:8" ht="31.5" x14ac:dyDescent="0.2">
      <c r="A11" s="16" t="s">
        <v>146</v>
      </c>
      <c r="B11" s="17" t="s">
        <v>145</v>
      </c>
      <c r="C11" s="14">
        <v>1145.8</v>
      </c>
      <c r="D11" s="14">
        <v>1119</v>
      </c>
      <c r="E11" s="14">
        <v>1159</v>
      </c>
      <c r="F11" s="14">
        <v>1159</v>
      </c>
      <c r="G11" s="14">
        <v>1205</v>
      </c>
      <c r="H11" s="10">
        <f t="shared" si="0"/>
        <v>9.6598598465696586E-2</v>
      </c>
    </row>
    <row r="12" spans="1:8" x14ac:dyDescent="0.2">
      <c r="A12" s="16" t="s">
        <v>144</v>
      </c>
      <c r="B12" s="17" t="s">
        <v>143</v>
      </c>
      <c r="C12" s="14"/>
      <c r="D12" s="14"/>
      <c r="E12" s="14"/>
      <c r="F12" s="14"/>
      <c r="G12" s="14"/>
      <c r="H12" s="10">
        <f t="shared" si="0"/>
        <v>0</v>
      </c>
    </row>
    <row r="13" spans="1:8" x14ac:dyDescent="0.2">
      <c r="A13" s="16" t="s">
        <v>142</v>
      </c>
      <c r="B13" s="17" t="s">
        <v>141</v>
      </c>
      <c r="C13" s="14">
        <v>0</v>
      </c>
      <c r="D13" s="14">
        <v>1219</v>
      </c>
      <c r="E13" s="14">
        <v>800</v>
      </c>
      <c r="F13" s="14">
        <v>100</v>
      </c>
      <c r="G13" s="14">
        <v>100</v>
      </c>
      <c r="H13" s="10">
        <f t="shared" si="0"/>
        <v>0.10523118099167482</v>
      </c>
    </row>
    <row r="14" spans="1:8" ht="31.5" x14ac:dyDescent="0.2">
      <c r="A14" s="16" t="s">
        <v>140</v>
      </c>
      <c r="B14" s="17" t="s">
        <v>139</v>
      </c>
      <c r="C14" s="14"/>
      <c r="D14" s="14"/>
      <c r="E14" s="14"/>
      <c r="F14" s="14"/>
      <c r="G14" s="14"/>
      <c r="H14" s="10">
        <f t="shared" si="0"/>
        <v>0</v>
      </c>
    </row>
    <row r="15" spans="1:8" x14ac:dyDescent="0.2">
      <c r="A15" s="16" t="s">
        <v>138</v>
      </c>
      <c r="B15" s="17" t="s">
        <v>137</v>
      </c>
      <c r="C15" s="14">
        <v>5107.2</v>
      </c>
      <c r="D15" s="14">
        <v>213.3</v>
      </c>
      <c r="E15" s="14">
        <v>0</v>
      </c>
      <c r="F15" s="14">
        <v>0</v>
      </c>
      <c r="G15" s="14">
        <v>0</v>
      </c>
      <c r="H15" s="10">
        <f t="shared" si="0"/>
        <v>1.8413298527911601E-2</v>
      </c>
    </row>
    <row r="16" spans="1:8" x14ac:dyDescent="0.2">
      <c r="A16" s="18" t="s">
        <v>136</v>
      </c>
      <c r="B16" s="12" t="s">
        <v>135</v>
      </c>
      <c r="C16" s="11">
        <f>C17+C18+C19</f>
        <v>837</v>
      </c>
      <c r="D16" s="11">
        <f>D17+D18+D19</f>
        <v>883</v>
      </c>
      <c r="E16" s="11">
        <f>E17+E18+E19</f>
        <v>903</v>
      </c>
      <c r="F16" s="11">
        <f>F17+F18+F19</f>
        <v>939</v>
      </c>
      <c r="G16" s="11">
        <f>G17+G18+G19</f>
        <v>989</v>
      </c>
      <c r="H16" s="10">
        <f t="shared" si="0"/>
        <v>7.6225703704387929E-2</v>
      </c>
    </row>
    <row r="17" spans="1:9" x14ac:dyDescent="0.2">
      <c r="A17" s="16" t="s">
        <v>134</v>
      </c>
      <c r="B17" s="17" t="s">
        <v>133</v>
      </c>
      <c r="C17" s="14">
        <v>837</v>
      </c>
      <c r="D17" s="14">
        <v>883</v>
      </c>
      <c r="E17" s="14">
        <v>903</v>
      </c>
      <c r="F17" s="14">
        <v>939</v>
      </c>
      <c r="G17" s="14">
        <v>989</v>
      </c>
      <c r="H17" s="10">
        <f t="shared" si="0"/>
        <v>7.6225703704387929E-2</v>
      </c>
    </row>
    <row r="18" spans="1:9" x14ac:dyDescent="0.2">
      <c r="A18" s="16" t="s">
        <v>132</v>
      </c>
      <c r="B18" s="17" t="s">
        <v>131</v>
      </c>
      <c r="C18" s="14"/>
      <c r="D18" s="14"/>
      <c r="E18" s="14"/>
      <c r="F18" s="14"/>
      <c r="G18" s="14"/>
      <c r="H18" s="10">
        <f t="shared" si="0"/>
        <v>0</v>
      </c>
    </row>
    <row r="19" spans="1:9" ht="31.5" x14ac:dyDescent="0.25">
      <c r="A19" s="16" t="s">
        <v>130</v>
      </c>
      <c r="B19" s="17" t="s">
        <v>129</v>
      </c>
      <c r="C19" s="14">
        <v>0</v>
      </c>
      <c r="D19" s="19"/>
      <c r="E19" s="19"/>
      <c r="F19" s="19"/>
      <c r="G19" s="19"/>
      <c r="H19" s="10">
        <f t="shared" si="0"/>
        <v>0</v>
      </c>
    </row>
    <row r="20" spans="1:9" ht="47.25" x14ac:dyDescent="0.2">
      <c r="A20" s="18" t="s">
        <v>128</v>
      </c>
      <c r="B20" s="12" t="s">
        <v>127</v>
      </c>
      <c r="C20" s="11">
        <f>C21+C22+C23</f>
        <v>4838.5</v>
      </c>
      <c r="D20" s="11">
        <f>D21+D22+D23</f>
        <v>6215</v>
      </c>
      <c r="E20" s="11">
        <f>E21+E22+E23</f>
        <v>5577</v>
      </c>
      <c r="F20" s="11">
        <f>F21+F22+F23</f>
        <v>4959</v>
      </c>
      <c r="G20" s="11">
        <f>G21+G22+G23</f>
        <v>5591</v>
      </c>
      <c r="H20" s="10">
        <f t="shared" si="0"/>
        <v>0.5365150039895481</v>
      </c>
    </row>
    <row r="21" spans="1:9" x14ac:dyDescent="0.2">
      <c r="A21" s="16" t="s">
        <v>126</v>
      </c>
      <c r="B21" s="17" t="s">
        <v>125</v>
      </c>
      <c r="C21" s="14">
        <v>909</v>
      </c>
      <c r="D21" s="14">
        <v>764</v>
      </c>
      <c r="E21" s="14">
        <v>768</v>
      </c>
      <c r="F21" s="14">
        <v>776</v>
      </c>
      <c r="G21" s="14">
        <v>784</v>
      </c>
      <c r="H21" s="10">
        <f t="shared" si="0"/>
        <v>6.5952930498473811E-2</v>
      </c>
    </row>
    <row r="22" spans="1:9" ht="63" x14ac:dyDescent="0.2">
      <c r="A22" s="16" t="s">
        <v>124</v>
      </c>
      <c r="B22" s="21" t="s">
        <v>123</v>
      </c>
      <c r="C22" s="14">
        <v>3403</v>
      </c>
      <c r="D22" s="14">
        <v>4117</v>
      </c>
      <c r="E22" s="14">
        <v>4154</v>
      </c>
      <c r="F22" s="14">
        <v>4183</v>
      </c>
      <c r="G22" s="14">
        <v>4807</v>
      </c>
      <c r="H22" s="10">
        <f t="shared" si="0"/>
        <v>0.35540342259452445</v>
      </c>
    </row>
    <row r="23" spans="1:9" ht="47.25" x14ac:dyDescent="0.2">
      <c r="A23" s="16" t="s">
        <v>122</v>
      </c>
      <c r="B23" s="17" t="s">
        <v>121</v>
      </c>
      <c r="C23" s="14">
        <v>526.5</v>
      </c>
      <c r="D23" s="14">
        <v>1334</v>
      </c>
      <c r="E23" s="14">
        <v>655</v>
      </c>
      <c r="F23" s="14"/>
      <c r="G23" s="14"/>
      <c r="H23" s="10">
        <f t="shared" si="0"/>
        <v>0.11515865089654982</v>
      </c>
    </row>
    <row r="24" spans="1:9" x14ac:dyDescent="0.2">
      <c r="A24" s="18" t="s">
        <v>120</v>
      </c>
      <c r="B24" s="12" t="s">
        <v>119</v>
      </c>
      <c r="C24" s="11">
        <f>C25+C26+C27+C28+C29+C30+C31+C32+C33</f>
        <v>150346.29999999999</v>
      </c>
      <c r="D24" s="11">
        <f>D25+D26+D27+D28+D29+D30+D31+D32+D33</f>
        <v>96893.4</v>
      </c>
      <c r="E24" s="11">
        <f>E25+E26+E27+E28+E29+E30+E31+E32+E33</f>
        <v>54981.4</v>
      </c>
      <c r="F24" s="11">
        <f>F25+F26+F27+F28+F29+F30+F31+F32+F33</f>
        <v>56061.299999999996</v>
      </c>
      <c r="G24" s="11">
        <f>G25+G26+G27+G28+G29+G30+G31+G32+G33</f>
        <v>45449</v>
      </c>
      <c r="H24" s="10">
        <f t="shared" si="0"/>
        <v>8.3644027172262057</v>
      </c>
    </row>
    <row r="25" spans="1:9" x14ac:dyDescent="0.2">
      <c r="A25" s="16" t="s">
        <v>118</v>
      </c>
      <c r="B25" s="17" t="s">
        <v>117</v>
      </c>
      <c r="C25" s="14">
        <v>449.7</v>
      </c>
      <c r="D25" s="14">
        <v>501</v>
      </c>
      <c r="E25" s="14">
        <v>551</v>
      </c>
      <c r="F25" s="14">
        <v>573</v>
      </c>
      <c r="G25" s="14">
        <v>596</v>
      </c>
      <c r="H25" s="10">
        <f t="shared" si="0"/>
        <v>4.3249238455151016E-2</v>
      </c>
      <c r="I25" s="1">
        <f t="shared" ref="I25:I33" si="1">D25/105131.7*100</f>
        <v>0.4765451333898339</v>
      </c>
    </row>
    <row r="26" spans="1:9" x14ac:dyDescent="0.2">
      <c r="A26" s="16" t="s">
        <v>116</v>
      </c>
      <c r="B26" s="17" t="s">
        <v>115</v>
      </c>
      <c r="C26" s="14"/>
      <c r="D26" s="14"/>
      <c r="E26" s="14"/>
      <c r="F26" s="14"/>
      <c r="G26" s="14"/>
      <c r="H26" s="10">
        <f t="shared" si="0"/>
        <v>0</v>
      </c>
      <c r="I26" s="1">
        <f t="shared" si="1"/>
        <v>0</v>
      </c>
    </row>
    <row r="27" spans="1:9" x14ac:dyDescent="0.2">
      <c r="A27" s="16" t="s">
        <v>114</v>
      </c>
      <c r="B27" s="17" t="s">
        <v>113</v>
      </c>
      <c r="C27" s="14">
        <v>121.3</v>
      </c>
      <c r="D27" s="14">
        <v>78.099999999999994</v>
      </c>
      <c r="E27" s="14">
        <v>472.5</v>
      </c>
      <c r="F27" s="14">
        <v>400</v>
      </c>
      <c r="G27" s="14">
        <v>336.8</v>
      </c>
      <c r="H27" s="10">
        <f t="shared" si="0"/>
        <v>6.7420469527890107E-3</v>
      </c>
      <c r="I27" s="1">
        <f t="shared" si="1"/>
        <v>7.4287774286918212E-2</v>
      </c>
    </row>
    <row r="28" spans="1:9" x14ac:dyDescent="0.2">
      <c r="A28" s="16" t="s">
        <v>112</v>
      </c>
      <c r="B28" s="17" t="s">
        <v>111</v>
      </c>
      <c r="C28" s="14"/>
      <c r="D28" s="14"/>
      <c r="E28" s="14"/>
      <c r="F28" s="14"/>
      <c r="G28" s="14"/>
      <c r="H28" s="10">
        <f t="shared" si="0"/>
        <v>0</v>
      </c>
      <c r="I28" s="1">
        <f t="shared" si="1"/>
        <v>0</v>
      </c>
    </row>
    <row r="29" spans="1:9" x14ac:dyDescent="0.2">
      <c r="A29" s="16" t="s">
        <v>110</v>
      </c>
      <c r="B29" s="17" t="s">
        <v>109</v>
      </c>
      <c r="C29" s="14"/>
      <c r="D29" s="14"/>
      <c r="E29" s="14"/>
      <c r="F29" s="14"/>
      <c r="G29" s="14"/>
      <c r="H29" s="10">
        <f t="shared" si="0"/>
        <v>0</v>
      </c>
      <c r="I29" s="1">
        <f t="shared" si="1"/>
        <v>0</v>
      </c>
    </row>
    <row r="30" spans="1:9" x14ac:dyDescent="0.2">
      <c r="A30" s="16" t="s">
        <v>108</v>
      </c>
      <c r="B30" s="17" t="s">
        <v>107</v>
      </c>
      <c r="C30" s="14">
        <v>3993</v>
      </c>
      <c r="D30" s="14">
        <v>4161</v>
      </c>
      <c r="E30" s="14">
        <v>4161.1000000000004</v>
      </c>
      <c r="F30" s="14">
        <v>4161.1000000000004</v>
      </c>
      <c r="G30" s="14">
        <v>8.1</v>
      </c>
      <c r="H30" s="10">
        <f t="shared" si="0"/>
        <v>0.3592017589059549</v>
      </c>
      <c r="I30" s="1">
        <f t="shared" si="1"/>
        <v>3.9578928144413155</v>
      </c>
    </row>
    <row r="31" spans="1:9" x14ac:dyDescent="0.2">
      <c r="A31" s="16" t="s">
        <v>106</v>
      </c>
      <c r="B31" s="17" t="s">
        <v>105</v>
      </c>
      <c r="C31" s="14">
        <v>112414.3</v>
      </c>
      <c r="D31" s="14">
        <v>58282.8</v>
      </c>
      <c r="E31" s="14">
        <v>14697</v>
      </c>
      <c r="F31" s="14">
        <v>14827</v>
      </c>
      <c r="G31" s="14">
        <v>14572</v>
      </c>
      <c r="H31" s="10">
        <f t="shared" si="0"/>
        <v>5.0313108084508498</v>
      </c>
      <c r="I31" s="1">
        <f t="shared" si="1"/>
        <v>55.437893613439151</v>
      </c>
    </row>
    <row r="32" spans="1:9" x14ac:dyDescent="0.2">
      <c r="A32" s="16" t="s">
        <v>104</v>
      </c>
      <c r="B32" s="17" t="s">
        <v>103</v>
      </c>
      <c r="C32" s="14"/>
      <c r="D32" s="14"/>
      <c r="E32" s="14"/>
      <c r="F32" s="14"/>
      <c r="G32" s="14"/>
      <c r="H32" s="10">
        <f t="shared" si="0"/>
        <v>0</v>
      </c>
      <c r="I32" s="1">
        <f t="shared" si="1"/>
        <v>0</v>
      </c>
    </row>
    <row r="33" spans="1:11" ht="31.5" x14ac:dyDescent="0.2">
      <c r="A33" s="16" t="s">
        <v>102</v>
      </c>
      <c r="B33" s="17" t="s">
        <v>101</v>
      </c>
      <c r="C33" s="14">
        <v>33368</v>
      </c>
      <c r="D33" s="14">
        <v>33870.5</v>
      </c>
      <c r="E33" s="14">
        <v>35099.800000000003</v>
      </c>
      <c r="F33" s="14">
        <v>36100.199999999997</v>
      </c>
      <c r="G33" s="14">
        <v>29936.1</v>
      </c>
      <c r="H33" s="10">
        <f t="shared" si="0"/>
        <v>2.9238988644614623</v>
      </c>
      <c r="I33" s="1">
        <f t="shared" si="1"/>
        <v>32.217209462036664</v>
      </c>
    </row>
    <row r="34" spans="1:11" ht="31.5" x14ac:dyDescent="0.2">
      <c r="A34" s="18" t="s">
        <v>100</v>
      </c>
      <c r="B34" s="12" t="s">
        <v>99</v>
      </c>
      <c r="C34" s="11">
        <f>C35+C36+C37+C38+C39</f>
        <v>79197.899999999994</v>
      </c>
      <c r="D34" s="11">
        <f>D35+D36+D37+D38+D39</f>
        <v>40077.599999999999</v>
      </c>
      <c r="E34" s="11">
        <f>E35+E36+E37+E38+E39</f>
        <v>53503.3</v>
      </c>
      <c r="F34" s="11">
        <f>F35+F36+F37+F38+F39</f>
        <v>73460.5</v>
      </c>
      <c r="G34" s="11">
        <f>G35+G36+G37+G38+G39</f>
        <v>57417.3</v>
      </c>
      <c r="H34" s="10">
        <f t="shared" si="0"/>
        <v>3.4597318944314579</v>
      </c>
    </row>
    <row r="35" spans="1:11" x14ac:dyDescent="0.25">
      <c r="A35" s="16" t="s">
        <v>98</v>
      </c>
      <c r="B35" s="17" t="s">
        <v>97</v>
      </c>
      <c r="C35" s="20">
        <v>8704.2000000000007</v>
      </c>
      <c r="D35" s="20">
        <v>1311</v>
      </c>
      <c r="E35" s="19">
        <v>51</v>
      </c>
      <c r="F35" s="19"/>
      <c r="G35" s="19"/>
      <c r="H35" s="10">
        <f t="shared" si="0"/>
        <v>0.11317315691557481</v>
      </c>
    </row>
    <row r="36" spans="1:11" x14ac:dyDescent="0.25">
      <c r="A36" s="16" t="s">
        <v>96</v>
      </c>
      <c r="B36" s="17" t="s">
        <v>95</v>
      </c>
      <c r="C36" s="20">
        <v>25</v>
      </c>
      <c r="D36" s="20"/>
      <c r="E36" s="19"/>
      <c r="F36" s="19"/>
      <c r="G36" s="19"/>
      <c r="H36" s="10"/>
    </row>
    <row r="37" spans="1:11" x14ac:dyDescent="0.25">
      <c r="A37" s="16" t="s">
        <v>94</v>
      </c>
      <c r="B37" s="17" t="s">
        <v>93</v>
      </c>
      <c r="C37" s="14">
        <v>70468.7</v>
      </c>
      <c r="D37" s="14">
        <v>38766.6</v>
      </c>
      <c r="E37" s="19">
        <v>53452.3</v>
      </c>
      <c r="F37" s="19">
        <v>73460.5</v>
      </c>
      <c r="G37" s="19">
        <v>57417.3</v>
      </c>
      <c r="H37" s="10">
        <f t="shared" ref="H37:H84" si="2">D37/1158401.9*100</f>
        <v>3.3465587375158834</v>
      </c>
    </row>
    <row r="38" spans="1:11" ht="31.5" x14ac:dyDescent="0.2">
      <c r="A38" s="16" t="s">
        <v>92</v>
      </c>
      <c r="B38" s="17" t="s">
        <v>91</v>
      </c>
      <c r="C38" s="14">
        <v>0</v>
      </c>
      <c r="D38" s="14"/>
      <c r="E38" s="14"/>
      <c r="F38" s="14"/>
      <c r="G38" s="14"/>
      <c r="H38" s="10">
        <f t="shared" si="2"/>
        <v>0</v>
      </c>
    </row>
    <row r="39" spans="1:11" ht="31.5" x14ac:dyDescent="0.2">
      <c r="A39" s="16" t="s">
        <v>90</v>
      </c>
      <c r="B39" s="17" t="s">
        <v>89</v>
      </c>
      <c r="C39" s="14"/>
      <c r="D39" s="14"/>
      <c r="E39" s="14"/>
      <c r="F39" s="14"/>
      <c r="G39" s="14"/>
      <c r="H39" s="10">
        <f t="shared" si="2"/>
        <v>0</v>
      </c>
    </row>
    <row r="40" spans="1:11" x14ac:dyDescent="0.2">
      <c r="A40" s="18" t="s">
        <v>88</v>
      </c>
      <c r="B40" s="12" t="s">
        <v>87</v>
      </c>
      <c r="C40" s="11">
        <f>C41+C42+C43</f>
        <v>420.2</v>
      </c>
      <c r="D40" s="11">
        <f>D41+D42+D43</f>
        <v>551</v>
      </c>
      <c r="E40" s="11">
        <f>E41+E42+E43</f>
        <v>647.6</v>
      </c>
      <c r="F40" s="11">
        <f>F41+F42+F43</f>
        <v>623</v>
      </c>
      <c r="G40" s="11">
        <f>G41+G42+G43</f>
        <v>646</v>
      </c>
      <c r="H40" s="10">
        <f t="shared" si="2"/>
        <v>4.756552971814014E-2</v>
      </c>
    </row>
    <row r="41" spans="1:11" x14ac:dyDescent="0.25">
      <c r="A41" s="16" t="s">
        <v>86</v>
      </c>
      <c r="B41" s="17" t="s">
        <v>85</v>
      </c>
      <c r="C41" s="14">
        <v>0</v>
      </c>
      <c r="D41" s="19"/>
      <c r="E41" s="19"/>
      <c r="F41" s="19"/>
      <c r="G41" s="19"/>
      <c r="H41" s="10">
        <f t="shared" si="2"/>
        <v>0</v>
      </c>
    </row>
    <row r="42" spans="1:11" ht="31.5" x14ac:dyDescent="0.2">
      <c r="A42" s="16" t="s">
        <v>84</v>
      </c>
      <c r="B42" s="17" t="s">
        <v>83</v>
      </c>
      <c r="C42" s="14"/>
      <c r="D42" s="14"/>
      <c r="E42" s="14"/>
      <c r="F42" s="14">
        <v>0</v>
      </c>
      <c r="G42" s="14"/>
      <c r="H42" s="10">
        <f t="shared" si="2"/>
        <v>0</v>
      </c>
    </row>
    <row r="43" spans="1:11" ht="31.5" x14ac:dyDescent="0.2">
      <c r="A43" s="16" t="s">
        <v>82</v>
      </c>
      <c r="B43" s="17" t="s">
        <v>81</v>
      </c>
      <c r="C43" s="14">
        <v>420.2</v>
      </c>
      <c r="D43" s="14">
        <v>551</v>
      </c>
      <c r="E43" s="14">
        <v>647.6</v>
      </c>
      <c r="F43" s="14">
        <v>623</v>
      </c>
      <c r="G43" s="14">
        <v>646</v>
      </c>
      <c r="H43" s="10">
        <f t="shared" si="2"/>
        <v>4.756552971814014E-2</v>
      </c>
    </row>
    <row r="44" spans="1:11" x14ac:dyDescent="0.2">
      <c r="A44" s="18" t="s">
        <v>80</v>
      </c>
      <c r="B44" s="12" t="s">
        <v>79</v>
      </c>
      <c r="C44" s="11">
        <f>C45+C46+C47+C48+C49+C50+C51+C52+C53</f>
        <v>546905.5</v>
      </c>
      <c r="D44" s="11">
        <f>D45+D46+D47+D48+D49+D50+D51+D52+D53</f>
        <v>460738.3</v>
      </c>
      <c r="E44" s="11">
        <f>E45+E46+E47+E48+E49+E50+E51+E52+E53</f>
        <v>624969.5</v>
      </c>
      <c r="F44" s="11">
        <f>F45+F46+F47+F48+F49+F50+F51+F52+F53</f>
        <v>418334.99999999994</v>
      </c>
      <c r="G44" s="11">
        <f>G45+G46+G47+G48+G49+G50+G51+G52+G53</f>
        <v>494511.39999999997</v>
      </c>
      <c r="H44" s="10">
        <f t="shared" si="2"/>
        <v>39.773613976289234</v>
      </c>
      <c r="I44" s="1">
        <f>D44/867943.7*100</f>
        <v>53.083892422976284</v>
      </c>
      <c r="K44" s="2"/>
    </row>
    <row r="45" spans="1:11" x14ac:dyDescent="0.2">
      <c r="A45" s="16" t="s">
        <v>78</v>
      </c>
      <c r="B45" s="17" t="s">
        <v>77</v>
      </c>
      <c r="C45" s="14">
        <v>104951.5</v>
      </c>
      <c r="D45" s="14">
        <v>107174.1</v>
      </c>
      <c r="E45" s="14">
        <v>215474.1</v>
      </c>
      <c r="F45" s="14">
        <v>107505</v>
      </c>
      <c r="G45" s="14">
        <v>103115</v>
      </c>
      <c r="H45" s="10">
        <f t="shared" si="2"/>
        <v>9.2518926289744527</v>
      </c>
    </row>
    <row r="46" spans="1:11" x14ac:dyDescent="0.2">
      <c r="A46" s="16" t="s">
        <v>76</v>
      </c>
      <c r="B46" s="17" t="s">
        <v>75</v>
      </c>
      <c r="C46" s="14">
        <v>385301.4</v>
      </c>
      <c r="D46" s="14">
        <v>266270.09999999998</v>
      </c>
      <c r="E46" s="14">
        <v>335181.5</v>
      </c>
      <c r="F46" s="14">
        <v>235557.3</v>
      </c>
      <c r="G46" s="14">
        <v>313116.79999999999</v>
      </c>
      <c r="H46" s="10">
        <f t="shared" si="2"/>
        <v>22.985986124504805</v>
      </c>
    </row>
    <row r="47" spans="1:11" x14ac:dyDescent="0.2">
      <c r="A47" s="16" t="s">
        <v>74</v>
      </c>
      <c r="B47" s="17" t="s">
        <v>73</v>
      </c>
      <c r="C47" s="14">
        <v>33995.300000000003</v>
      </c>
      <c r="D47" s="14">
        <v>57552.7</v>
      </c>
      <c r="E47" s="14">
        <v>44695</v>
      </c>
      <c r="F47" s="14">
        <v>46235</v>
      </c>
      <c r="G47" s="14">
        <v>48082</v>
      </c>
      <c r="H47" s="10">
        <f t="shared" si="2"/>
        <v>4.9682843234286826</v>
      </c>
    </row>
    <row r="48" spans="1:11" x14ac:dyDescent="0.2">
      <c r="A48" s="16" t="s">
        <v>72</v>
      </c>
      <c r="B48" s="17" t="s">
        <v>71</v>
      </c>
      <c r="C48" s="14"/>
      <c r="D48" s="14"/>
      <c r="E48" s="14"/>
      <c r="F48" s="14"/>
      <c r="G48" s="14"/>
      <c r="H48" s="10">
        <f t="shared" si="2"/>
        <v>0</v>
      </c>
    </row>
    <row r="49" spans="1:9" ht="31.5" x14ac:dyDescent="0.2">
      <c r="A49" s="16" t="s">
        <v>70</v>
      </c>
      <c r="B49" s="17" t="s">
        <v>69</v>
      </c>
      <c r="C49" s="14">
        <v>53.9</v>
      </c>
      <c r="D49" s="14">
        <v>24.7</v>
      </c>
      <c r="E49" s="14">
        <v>0</v>
      </c>
      <c r="F49" s="14">
        <v>0</v>
      </c>
      <c r="G49" s="14">
        <v>0</v>
      </c>
      <c r="H49" s="10">
        <f t="shared" si="2"/>
        <v>2.1322478839166268E-3</v>
      </c>
    </row>
    <row r="50" spans="1:9" x14ac:dyDescent="0.2">
      <c r="A50" s="16" t="s">
        <v>68</v>
      </c>
      <c r="B50" s="17" t="s">
        <v>67</v>
      </c>
      <c r="C50" s="14"/>
      <c r="D50" s="14"/>
      <c r="E50" s="14"/>
      <c r="F50" s="14"/>
      <c r="G50" s="14"/>
      <c r="H50" s="10">
        <f t="shared" si="2"/>
        <v>0</v>
      </c>
    </row>
    <row r="51" spans="1:9" x14ac:dyDescent="0.2">
      <c r="A51" s="16" t="s">
        <v>66</v>
      </c>
      <c r="B51" s="17" t="s">
        <v>65</v>
      </c>
      <c r="C51" s="14">
        <v>1934.9</v>
      </c>
      <c r="D51" s="14">
        <v>4033</v>
      </c>
      <c r="E51" s="14">
        <v>1841.9</v>
      </c>
      <c r="F51" s="14">
        <v>1912.1</v>
      </c>
      <c r="G51" s="14">
        <v>1988.6</v>
      </c>
      <c r="H51" s="10">
        <f t="shared" si="2"/>
        <v>0.34815205327270271</v>
      </c>
    </row>
    <row r="52" spans="1:9" ht="31.5" x14ac:dyDescent="0.2">
      <c r="A52" s="16" t="s">
        <v>64</v>
      </c>
      <c r="B52" s="17" t="s">
        <v>63</v>
      </c>
      <c r="C52" s="14"/>
      <c r="D52" s="14"/>
      <c r="E52" s="14"/>
      <c r="F52" s="14"/>
      <c r="G52" s="14"/>
      <c r="H52" s="10">
        <f t="shared" si="2"/>
        <v>0</v>
      </c>
    </row>
    <row r="53" spans="1:9" x14ac:dyDescent="0.2">
      <c r="A53" s="16" t="s">
        <v>62</v>
      </c>
      <c r="B53" s="17" t="s">
        <v>61</v>
      </c>
      <c r="C53" s="14">
        <v>20668.5</v>
      </c>
      <c r="D53" s="14">
        <v>25683.7</v>
      </c>
      <c r="E53" s="14">
        <v>27777</v>
      </c>
      <c r="F53" s="14">
        <v>27125.599999999999</v>
      </c>
      <c r="G53" s="14">
        <v>28209</v>
      </c>
      <c r="H53" s="10">
        <f t="shared" si="2"/>
        <v>2.2171665982246753</v>
      </c>
    </row>
    <row r="54" spans="1:9" x14ac:dyDescent="0.2">
      <c r="A54" s="18" t="s">
        <v>60</v>
      </c>
      <c r="B54" s="12" t="s">
        <v>59</v>
      </c>
      <c r="C54" s="11">
        <f>C55+C56+C57+C58</f>
        <v>82467.3</v>
      </c>
      <c r="D54" s="11">
        <f>D55+D56+D57+D58</f>
        <v>118704</v>
      </c>
      <c r="E54" s="11">
        <f>E55+E56+E57+E58</f>
        <v>131402.1</v>
      </c>
      <c r="F54" s="11">
        <f>F55+F56+F57+F58</f>
        <v>130495.7</v>
      </c>
      <c r="G54" s="11">
        <f>G55+G56+G57+G58</f>
        <v>96615.2</v>
      </c>
      <c r="H54" s="10">
        <f t="shared" si="2"/>
        <v>10.247220761637218</v>
      </c>
      <c r="I54" s="1">
        <f>D54/867943.7*100</f>
        <v>13.676463116213643</v>
      </c>
    </row>
    <row r="55" spans="1:9" x14ac:dyDescent="0.2">
      <c r="A55" s="16" t="s">
        <v>58</v>
      </c>
      <c r="B55" s="17" t="s">
        <v>57</v>
      </c>
      <c r="C55" s="14">
        <v>66657</v>
      </c>
      <c r="D55" s="14">
        <v>100464</v>
      </c>
      <c r="E55" s="14">
        <v>108940.1</v>
      </c>
      <c r="F55" s="14">
        <v>110767.7</v>
      </c>
      <c r="G55" s="14">
        <v>75177.7</v>
      </c>
      <c r="H55" s="10">
        <f t="shared" si="2"/>
        <v>8.6726377088987867</v>
      </c>
    </row>
    <row r="56" spans="1:9" x14ac:dyDescent="0.2">
      <c r="A56" s="16" t="s">
        <v>56</v>
      </c>
      <c r="B56" s="17" t="s">
        <v>55</v>
      </c>
      <c r="C56" s="14"/>
      <c r="D56" s="14"/>
      <c r="E56" s="14"/>
      <c r="F56" s="14"/>
      <c r="G56" s="14"/>
      <c r="H56" s="10">
        <f t="shared" si="2"/>
        <v>0</v>
      </c>
    </row>
    <row r="57" spans="1:9" ht="31.5" x14ac:dyDescent="0.2">
      <c r="A57" s="16" t="s">
        <v>54</v>
      </c>
      <c r="B57" s="17" t="s">
        <v>53</v>
      </c>
      <c r="C57" s="14"/>
      <c r="D57" s="14"/>
      <c r="E57" s="14"/>
      <c r="F57" s="14"/>
      <c r="G57" s="14"/>
      <c r="H57" s="10">
        <f t="shared" si="2"/>
        <v>0</v>
      </c>
    </row>
    <row r="58" spans="1:9" ht="31.5" x14ac:dyDescent="0.2">
      <c r="A58" s="16" t="s">
        <v>52</v>
      </c>
      <c r="B58" s="17" t="s">
        <v>51</v>
      </c>
      <c r="C58" s="14">
        <v>15810.3</v>
      </c>
      <c r="D58" s="14">
        <v>18240</v>
      </c>
      <c r="E58" s="14">
        <v>22462</v>
      </c>
      <c r="F58" s="14">
        <v>19728</v>
      </c>
      <c r="G58" s="14">
        <v>21437.5</v>
      </c>
      <c r="H58" s="10">
        <f t="shared" si="2"/>
        <v>1.5745830527384324</v>
      </c>
    </row>
    <row r="59" spans="1:9" s="9" customFormat="1" x14ac:dyDescent="0.25">
      <c r="A59" s="18" t="s">
        <v>50</v>
      </c>
      <c r="B59" s="12" t="s">
        <v>49</v>
      </c>
      <c r="C59" s="11">
        <f>C60</f>
        <v>0</v>
      </c>
      <c r="D59" s="11">
        <f>D60</f>
        <v>5850.1</v>
      </c>
      <c r="E59" s="11">
        <f>E60</f>
        <v>2529.1999999999998</v>
      </c>
      <c r="F59" s="11">
        <f>F60</f>
        <v>0</v>
      </c>
      <c r="G59" s="11">
        <f>G60</f>
        <v>0</v>
      </c>
      <c r="H59" s="10">
        <f t="shared" si="2"/>
        <v>0.50501471035225343</v>
      </c>
    </row>
    <row r="60" spans="1:9" x14ac:dyDescent="0.2">
      <c r="A60" s="16" t="s">
        <v>48</v>
      </c>
      <c r="B60" s="17" t="s">
        <v>47</v>
      </c>
      <c r="C60" s="14"/>
      <c r="D60" s="14">
        <v>5850.1</v>
      </c>
      <c r="E60" s="14">
        <v>2529.1999999999998</v>
      </c>
      <c r="F60" s="14"/>
      <c r="G60" s="14"/>
      <c r="H60" s="10">
        <f t="shared" si="2"/>
        <v>0.50501471035225343</v>
      </c>
    </row>
    <row r="61" spans="1:9" x14ac:dyDescent="0.2">
      <c r="A61" s="18" t="s">
        <v>46</v>
      </c>
      <c r="B61" s="12" t="s">
        <v>45</v>
      </c>
      <c r="C61" s="11">
        <f>C62+C63+C64+C65+C66</f>
        <v>170952.1</v>
      </c>
      <c r="D61" s="11">
        <f>D62+D63+D64+D65+D66</f>
        <v>222986.6</v>
      </c>
      <c r="E61" s="11">
        <f>E62+E63+E64+E65+E66</f>
        <v>238562</v>
      </c>
      <c r="F61" s="11">
        <f>F62+F63+F64+F65+F66</f>
        <v>245974.3</v>
      </c>
      <c r="G61" s="11">
        <f>G62+G63+G64+G65+G66</f>
        <v>249142.9</v>
      </c>
      <c r="H61" s="10">
        <f t="shared" si="2"/>
        <v>19.249502266873012</v>
      </c>
      <c r="I61" s="1">
        <f>D61/867943.7*100</f>
        <v>25.691366847872736</v>
      </c>
    </row>
    <row r="62" spans="1:9" x14ac:dyDescent="0.2">
      <c r="A62" s="16" t="s">
        <v>44</v>
      </c>
      <c r="B62" s="17" t="s">
        <v>43</v>
      </c>
      <c r="C62" s="14">
        <v>3669.3</v>
      </c>
      <c r="D62" s="14">
        <v>4094</v>
      </c>
      <c r="E62" s="14">
        <v>4309</v>
      </c>
      <c r="F62" s="14"/>
      <c r="G62" s="14"/>
      <c r="H62" s="10">
        <f t="shared" si="2"/>
        <v>0.35341792861354943</v>
      </c>
    </row>
    <row r="63" spans="1:9" x14ac:dyDescent="0.2">
      <c r="A63" s="16" t="s">
        <v>42</v>
      </c>
      <c r="B63" s="17" t="s">
        <v>41</v>
      </c>
      <c r="C63" s="14">
        <v>43817.4</v>
      </c>
      <c r="D63" s="14">
        <v>47994</v>
      </c>
      <c r="E63" s="14">
        <v>56985</v>
      </c>
      <c r="F63" s="14">
        <v>60886</v>
      </c>
      <c r="G63" s="14">
        <v>64441</v>
      </c>
      <c r="H63" s="10">
        <f t="shared" si="2"/>
        <v>4.1431216575179999</v>
      </c>
    </row>
    <row r="64" spans="1:9" x14ac:dyDescent="0.2">
      <c r="A64" s="16" t="s">
        <v>40</v>
      </c>
      <c r="B64" s="17" t="s">
        <v>39</v>
      </c>
      <c r="C64" s="14">
        <v>61711.3</v>
      </c>
      <c r="D64" s="14">
        <v>90003.7</v>
      </c>
      <c r="E64" s="14">
        <v>87385.1</v>
      </c>
      <c r="F64" s="14">
        <v>88398.5</v>
      </c>
      <c r="G64" s="14">
        <v>90901.9</v>
      </c>
      <c r="H64" s="10">
        <f t="shared" si="2"/>
        <v>7.7696436789338836</v>
      </c>
    </row>
    <row r="65" spans="1:9" x14ac:dyDescent="0.2">
      <c r="A65" s="16" t="s">
        <v>38</v>
      </c>
      <c r="B65" s="17" t="s">
        <v>37</v>
      </c>
      <c r="C65" s="14">
        <v>50801.5</v>
      </c>
      <c r="D65" s="14">
        <v>69512</v>
      </c>
      <c r="E65" s="14">
        <v>78746</v>
      </c>
      <c r="F65" s="14">
        <v>86101.9</v>
      </c>
      <c r="G65" s="14">
        <v>82797.100000000006</v>
      </c>
      <c r="H65" s="10">
        <f t="shared" si="2"/>
        <v>6.0006807654579992</v>
      </c>
    </row>
    <row r="66" spans="1:9" ht="31.5" x14ac:dyDescent="0.2">
      <c r="A66" s="16" t="s">
        <v>36</v>
      </c>
      <c r="B66" s="17" t="s">
        <v>35</v>
      </c>
      <c r="C66" s="14">
        <v>10952.6</v>
      </c>
      <c r="D66" s="14">
        <v>11382.9</v>
      </c>
      <c r="E66" s="14">
        <v>11136.9</v>
      </c>
      <c r="F66" s="14">
        <v>10587.9</v>
      </c>
      <c r="G66" s="14">
        <v>11002.9</v>
      </c>
      <c r="H66" s="10">
        <f t="shared" si="2"/>
        <v>0.98263823634957781</v>
      </c>
    </row>
    <row r="67" spans="1:9" x14ac:dyDescent="0.2">
      <c r="A67" s="18" t="s">
        <v>34</v>
      </c>
      <c r="B67" s="12" t="s">
        <v>33</v>
      </c>
      <c r="C67" s="11">
        <f>C68+C69+C70+C71</f>
        <v>55814.3</v>
      </c>
      <c r="D67" s="11">
        <f>D68+D69+D70+D71</f>
        <v>36274.199999999997</v>
      </c>
      <c r="E67" s="11">
        <f>E68+E69+E70+E71</f>
        <v>30399</v>
      </c>
      <c r="F67" s="11">
        <f>F68+F69+F70+F71</f>
        <v>32785</v>
      </c>
      <c r="G67" s="11">
        <f>G68+G69+G70+G71</f>
        <v>33899</v>
      </c>
      <c r="H67" s="10">
        <f t="shared" si="2"/>
        <v>3.1314002506384013</v>
      </c>
      <c r="I67" s="1">
        <f>D67/867943.7*100</f>
        <v>4.1793263779666816</v>
      </c>
    </row>
    <row r="68" spans="1:9" x14ac:dyDescent="0.2">
      <c r="A68" s="16" t="s">
        <v>32</v>
      </c>
      <c r="B68" s="17" t="s">
        <v>31</v>
      </c>
      <c r="C68" s="14">
        <v>30816.2</v>
      </c>
      <c r="D68" s="14">
        <v>36274.199999999997</v>
      </c>
      <c r="E68" s="14">
        <v>30399</v>
      </c>
      <c r="F68" s="14">
        <v>32785</v>
      </c>
      <c r="G68" s="14">
        <v>33899</v>
      </c>
      <c r="H68" s="10">
        <f t="shared" si="2"/>
        <v>3.1314002506384013</v>
      </c>
    </row>
    <row r="69" spans="1:9" x14ac:dyDescent="0.2">
      <c r="A69" s="16" t="s">
        <v>30</v>
      </c>
      <c r="B69" s="17" t="s">
        <v>29</v>
      </c>
      <c r="C69" s="14"/>
      <c r="D69" s="14"/>
      <c r="E69" s="14"/>
      <c r="F69" s="14"/>
      <c r="G69" s="14"/>
      <c r="H69" s="10">
        <f t="shared" si="2"/>
        <v>0</v>
      </c>
    </row>
    <row r="70" spans="1:9" x14ac:dyDescent="0.2">
      <c r="A70" s="16" t="s">
        <v>28</v>
      </c>
      <c r="B70" s="17" t="s">
        <v>27</v>
      </c>
      <c r="C70" s="14"/>
      <c r="D70" s="14"/>
      <c r="E70" s="14"/>
      <c r="F70" s="14"/>
      <c r="G70" s="14"/>
      <c r="H70" s="10">
        <f t="shared" si="2"/>
        <v>0</v>
      </c>
    </row>
    <row r="71" spans="1:9" ht="31.5" x14ac:dyDescent="0.2">
      <c r="A71" s="16" t="s">
        <v>26</v>
      </c>
      <c r="B71" s="17" t="s">
        <v>25</v>
      </c>
      <c r="C71" s="14">
        <v>24998.1</v>
      </c>
      <c r="D71" s="14"/>
      <c r="E71" s="14">
        <v>0</v>
      </c>
      <c r="F71" s="14">
        <v>0</v>
      </c>
      <c r="G71" s="14"/>
      <c r="H71" s="10">
        <f t="shared" si="2"/>
        <v>0</v>
      </c>
    </row>
    <row r="72" spans="1:9" x14ac:dyDescent="0.2">
      <c r="A72" s="18" t="s">
        <v>24</v>
      </c>
      <c r="B72" s="12" t="s">
        <v>23</v>
      </c>
      <c r="C72" s="11">
        <f>C73+C74+C75</f>
        <v>494</v>
      </c>
      <c r="D72" s="11">
        <f>D73+D74+D75</f>
        <v>494</v>
      </c>
      <c r="E72" s="11">
        <f>E73+E74+E75</f>
        <v>494</v>
      </c>
      <c r="F72" s="11">
        <f>F73+F74+F75</f>
        <v>0</v>
      </c>
      <c r="G72" s="11">
        <f>G73+G74+G75</f>
        <v>0</v>
      </c>
      <c r="H72" s="10">
        <f t="shared" si="2"/>
        <v>4.264495767833254E-2</v>
      </c>
      <c r="I72" s="1">
        <f>D72/867943.7*100</f>
        <v>5.691613407643837E-2</v>
      </c>
    </row>
    <row r="73" spans="1:9" x14ac:dyDescent="0.2">
      <c r="A73" s="16" t="s">
        <v>22</v>
      </c>
      <c r="B73" s="17" t="s">
        <v>21</v>
      </c>
      <c r="C73" s="14"/>
      <c r="D73" s="14"/>
      <c r="E73" s="14"/>
      <c r="F73" s="14"/>
      <c r="G73" s="14"/>
      <c r="H73" s="10">
        <f t="shared" si="2"/>
        <v>0</v>
      </c>
    </row>
    <row r="74" spans="1:9" x14ac:dyDescent="0.2">
      <c r="A74" s="16" t="s">
        <v>20</v>
      </c>
      <c r="B74" s="17" t="s">
        <v>19</v>
      </c>
      <c r="C74" s="14">
        <v>494</v>
      </c>
      <c r="D74" s="14">
        <v>494</v>
      </c>
      <c r="E74" s="14">
        <v>494</v>
      </c>
      <c r="F74" s="14">
        <v>0</v>
      </c>
      <c r="G74" s="14">
        <v>0</v>
      </c>
      <c r="H74" s="10">
        <f t="shared" si="2"/>
        <v>4.264495767833254E-2</v>
      </c>
    </row>
    <row r="75" spans="1:9" ht="31.5" x14ac:dyDescent="0.2">
      <c r="A75" s="16" t="s">
        <v>18</v>
      </c>
      <c r="B75" s="17" t="s">
        <v>17</v>
      </c>
      <c r="C75" s="14"/>
      <c r="D75" s="14"/>
      <c r="E75" s="14"/>
      <c r="F75" s="14"/>
      <c r="G75" s="14"/>
      <c r="H75" s="10">
        <f t="shared" si="2"/>
        <v>0</v>
      </c>
    </row>
    <row r="76" spans="1:9" ht="47.25" x14ac:dyDescent="0.2">
      <c r="A76" s="18" t="s">
        <v>16</v>
      </c>
      <c r="B76" s="12" t="s">
        <v>15</v>
      </c>
      <c r="C76" s="11">
        <f>C77+C78</f>
        <v>0</v>
      </c>
      <c r="D76" s="11">
        <f>D77+D78</f>
        <v>0</v>
      </c>
      <c r="E76" s="11">
        <f>E77+E78</f>
        <v>0</v>
      </c>
      <c r="F76" s="11">
        <f>F77+F78</f>
        <v>0</v>
      </c>
      <c r="G76" s="11">
        <f>G77+G78</f>
        <v>0</v>
      </c>
      <c r="H76" s="10">
        <f t="shared" si="2"/>
        <v>0</v>
      </c>
    </row>
    <row r="77" spans="1:9" ht="31.5" x14ac:dyDescent="0.2">
      <c r="A77" s="16" t="s">
        <v>14</v>
      </c>
      <c r="B77" s="17" t="s">
        <v>13</v>
      </c>
      <c r="C77" s="14"/>
      <c r="D77" s="14"/>
      <c r="E77" s="14"/>
      <c r="F77" s="14"/>
      <c r="G77" s="14"/>
      <c r="H77" s="10">
        <f t="shared" si="2"/>
        <v>0</v>
      </c>
    </row>
    <row r="78" spans="1:9" ht="31.5" x14ac:dyDescent="0.25">
      <c r="A78" s="16" t="s">
        <v>12</v>
      </c>
      <c r="B78" s="17" t="s">
        <v>11</v>
      </c>
      <c r="C78" s="14">
        <v>0</v>
      </c>
      <c r="D78" s="19"/>
      <c r="E78" s="19"/>
      <c r="F78" s="19"/>
      <c r="G78" s="19"/>
      <c r="H78" s="10">
        <f t="shared" si="2"/>
        <v>0</v>
      </c>
    </row>
    <row r="79" spans="1:9" ht="63" x14ac:dyDescent="0.2">
      <c r="A79" s="18" t="s">
        <v>10</v>
      </c>
      <c r="B79" s="12" t="s">
        <v>9</v>
      </c>
      <c r="C79" s="11">
        <f>C80+C81+C82</f>
        <v>21978</v>
      </c>
      <c r="D79" s="11">
        <f>D80+D81+D82</f>
        <v>22168</v>
      </c>
      <c r="E79" s="11">
        <f>E80+E81+E82</f>
        <v>21755</v>
      </c>
      <c r="F79" s="11">
        <f>F80+F81+F82</f>
        <v>21755</v>
      </c>
      <c r="G79" s="11">
        <f>G80+G81+G82</f>
        <v>21755</v>
      </c>
      <c r="H79" s="10">
        <f t="shared" si="2"/>
        <v>1.9136708943588578</v>
      </c>
    </row>
    <row r="80" spans="1:9" ht="47.25" x14ac:dyDescent="0.2">
      <c r="A80" s="16" t="s">
        <v>8</v>
      </c>
      <c r="B80" s="17" t="s">
        <v>7</v>
      </c>
      <c r="C80" s="14">
        <v>21978</v>
      </c>
      <c r="D80" s="14">
        <v>21755</v>
      </c>
      <c r="E80" s="14">
        <v>21755</v>
      </c>
      <c r="F80" s="14">
        <v>21755</v>
      </c>
      <c r="G80" s="14">
        <v>21755</v>
      </c>
      <c r="H80" s="10">
        <f t="shared" si="2"/>
        <v>1.8780183285265677</v>
      </c>
    </row>
    <row r="81" spans="1:8" x14ac:dyDescent="0.2">
      <c r="A81" s="16" t="s">
        <v>6</v>
      </c>
      <c r="B81" s="17" t="s">
        <v>5</v>
      </c>
      <c r="C81" s="14"/>
      <c r="D81" s="14"/>
      <c r="E81" s="14"/>
      <c r="F81" s="14"/>
      <c r="G81" s="14"/>
      <c r="H81" s="10">
        <f t="shared" si="2"/>
        <v>0</v>
      </c>
    </row>
    <row r="82" spans="1:8" x14ac:dyDescent="0.2">
      <c r="A82" s="16" t="s">
        <v>4</v>
      </c>
      <c r="B82" s="17" t="s">
        <v>3</v>
      </c>
      <c r="C82" s="14"/>
      <c r="D82" s="14">
        <v>413</v>
      </c>
      <c r="E82" s="14"/>
      <c r="F82" s="14"/>
      <c r="G82" s="14"/>
      <c r="H82" s="10">
        <f t="shared" si="2"/>
        <v>3.5652565832290165E-2</v>
      </c>
    </row>
    <row r="83" spans="1:8" x14ac:dyDescent="0.2">
      <c r="A83" s="16"/>
      <c r="B83" s="15" t="s">
        <v>2</v>
      </c>
      <c r="C83" s="14"/>
      <c r="D83" s="14"/>
      <c r="E83" s="14"/>
      <c r="F83" s="14">
        <v>10313</v>
      </c>
      <c r="G83" s="14">
        <v>21486</v>
      </c>
      <c r="H83" s="10">
        <f t="shared" si="2"/>
        <v>0</v>
      </c>
    </row>
    <row r="84" spans="1:8" s="9" customFormat="1" x14ac:dyDescent="0.25">
      <c r="A84" s="13"/>
      <c r="B84" s="12" t="s">
        <v>1</v>
      </c>
      <c r="C84" s="11">
        <f>SUM(C5,C16,C20,C24,C34,C40,C44,C54,C59,C61,C67,C72,C76,C79)</f>
        <v>1185679.1000000001</v>
      </c>
      <c r="D84" s="11">
        <f>SUM(D5,D16,D20,D24,D34,D40,D44,D54,D59,D61,D67,D72,D76,D79)</f>
        <v>1083265.3</v>
      </c>
      <c r="E84" s="11">
        <f>SUM(E5,E16,E20,E24,E34,E40,E44,E54,E59,E61,E67,E72,E76,E79)</f>
        <v>1234065.1000000001</v>
      </c>
      <c r="F84" s="11">
        <f>SUM(F5,F16,F20,F24,F34,F40,F44,F54,F59,F61,F67,F72,F76,F79,F83)</f>
        <v>1062939</v>
      </c>
      <c r="G84" s="11">
        <f>SUM(G5,G16,G20,G24,G34,G40,G44,G54,G59,G61,G67,G72,G76,G79,G83)</f>
        <v>1097739.7999999998</v>
      </c>
      <c r="H84" s="10">
        <f t="shared" si="2"/>
        <v>93.513770997785841</v>
      </c>
    </row>
    <row r="85" spans="1:8" x14ac:dyDescent="0.2">
      <c r="D85" s="8"/>
    </row>
    <row r="86" spans="1:8" s="6" customFormat="1" x14ac:dyDescent="0.25">
      <c r="A86" s="38" t="s">
        <v>0</v>
      </c>
      <c r="B86" s="38"/>
      <c r="C86" s="38"/>
      <c r="D86" s="38"/>
      <c r="E86" s="38"/>
      <c r="F86" s="38"/>
      <c r="G86" s="38"/>
      <c r="H86" s="7"/>
    </row>
  </sheetData>
  <mergeCells count="3">
    <mergeCell ref="E2:F2"/>
    <mergeCell ref="A1:G1"/>
    <mergeCell ref="A86:G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servint1</cp:lastModifiedBy>
  <dcterms:created xsi:type="dcterms:W3CDTF">2023-04-12T11:09:29Z</dcterms:created>
  <dcterms:modified xsi:type="dcterms:W3CDTF">2023-04-12T11:27:20Z</dcterms:modified>
</cp:coreProperties>
</file>